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对账!$1:$37</definedName>
  </definedNames>
  <calcPr calcId="144525"/>
</workbook>
</file>

<file path=xl/sharedStrings.xml><?xml version="1.0" encoding="utf-8"?>
<sst xmlns="http://schemas.openxmlformats.org/spreadsheetml/2006/main" count="723" uniqueCount="238">
  <si>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</si>
  <si>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</si>
  <si>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</si>
  <si>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</si>
  <si>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</si>
  <si>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</si>
  <si>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</si>
  <si>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</si>
  <si>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</si>
  <si>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</si>
  <si>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</si>
  <si>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</si>
  <si>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</si>
  <si>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</si>
  <si>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</si>
  <si>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</si>
  <si>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</si>
  <si>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</si>
  <si>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</si>
  <si>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</si>
  <si>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</si>
  <si>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</si>
  <si>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</si>
  <si>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</si>
  <si>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</si>
  <si>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</si>
  <si>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</si>
  <si>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[贵阳]贵阳溪山里酒店(80624984)</t>
  </si>
  <si>
    <t>高级大床房&lt;双人入住&gt;&lt;中宾&gt;&lt;双早&gt;</t>
  </si>
  <si>
    <t>CNY</t>
  </si>
  <si>
    <t>谢科</t>
  </si>
  <si>
    <t>CA11323211022CNY</t>
  </si>
  <si>
    <t>未提现</t>
  </si>
  <si>
    <t>携程开票</t>
  </si>
  <si>
    <t>[上海]蓝山国际青年旅舍(上海外滩店)(45976768)</t>
  </si>
  <si>
    <t>豪华大床房&lt;双人入住&gt;&lt;内宾&gt;&lt;预付&gt;&lt;无早&gt;</t>
  </si>
  <si>
    <t>魏芳芳</t>
  </si>
  <si>
    <t>[梅州]梅州麓湖山酒店(62500328)</t>
  </si>
  <si>
    <t>公寓特惠双床房&lt;双床&gt;&lt;双人入住&gt;&lt;日历房套餐高价值&gt;&lt;双早&gt;&lt;新酒店礼盒&gt;</t>
  </si>
  <si>
    <t>何文发</t>
  </si>
  <si>
    <t>公寓标准大床房&lt;大床&gt;&lt;双人入住&gt;&lt;日历房套餐高价值&gt;&lt;双早&gt;&lt;新酒店礼盒&gt;</t>
  </si>
  <si>
    <t>刘贵萍</t>
  </si>
  <si>
    <t>[和平]和平热龙温泉度假村(71638387)</t>
  </si>
  <si>
    <t>标准双人房&lt;特惠专享&gt;&lt;双人入住&gt;&lt;双早&gt;</t>
  </si>
  <si>
    <t>叶慧萍,叶海</t>
  </si>
  <si>
    <t>[九江]锦江都城酒店(九江八里湖市政府店)(73271108)</t>
  </si>
  <si>
    <t>精致双床房&lt;双人入住&gt;&lt;内宾&gt;&lt;预付&gt;&lt;无早&gt;</t>
  </si>
  <si>
    <t>韦联晖</t>
  </si>
  <si>
    <t>[荆州]骏怡精选酒店(荆州沙市区北京路人信汇店)(71988462)</t>
  </si>
  <si>
    <t>影视大床房&lt;双人入住&gt;&lt;内宾&gt;&lt;预付&gt;&lt;无早&gt;</t>
  </si>
  <si>
    <t>高源鑫</t>
  </si>
  <si>
    <t>reconfirmed by MS ZHANG</t>
  </si>
  <si>
    <t>[佳木斯]锦江之星(佳木斯新玛特店)(69030723)</t>
  </si>
  <si>
    <t>标准间B&lt;双人入住&gt;&lt;内宾&gt;&lt;预付&gt;&lt;无早&gt;</t>
  </si>
  <si>
    <t>金大伟</t>
  </si>
  <si>
    <t>[阳曲]阳曲尚客优连锁酒店(71990206)</t>
  </si>
  <si>
    <t>豪华商务双床房&lt;双人入住&gt;&lt;内宾&gt;&lt;预付&gt;&lt;无早&gt;</t>
  </si>
  <si>
    <t>刘合平</t>
  </si>
  <si>
    <t>[济南]尚客优酒店(济南经十路千佛山医院店)(77367733)</t>
  </si>
  <si>
    <t>标准双床房&lt;双人入住&gt;&lt;内宾&gt;&lt;预付&gt;&lt;无早&gt;</t>
  </si>
  <si>
    <t>牛兴晨</t>
  </si>
  <si>
    <t>[广州]维也纳酒店(广州南湖乐园店)(71451883)</t>
  </si>
  <si>
    <t>电竞大床房&lt;双人入住&gt;&lt;内宾&gt;&lt;预付&gt;&lt;无早&gt;</t>
  </si>
  <si>
    <t>胡冠明</t>
  </si>
  <si>
    <t>[大厂]格林豪泰智选酒店(大厂影视城店)(76410501)</t>
  </si>
  <si>
    <t>张辉</t>
  </si>
  <si>
    <t>[淄博]尚客优精选酒店(淄博张店区金晶大道万象汇店)(71990130)</t>
  </si>
  <si>
    <t>普通标准间(无窗)&lt;双人入住&gt;&lt;内宾&gt;&lt;预付&gt;&lt;无早&gt;</t>
  </si>
  <si>
    <t>刘明</t>
  </si>
  <si>
    <t>[平原]巴巴商务宾馆（平原汽车总站店）(79021850)</t>
  </si>
  <si>
    <t>舒心大床房&lt;双人入住&gt;&lt;内宾&gt;&lt;预付&gt;&lt;无早&gt;</t>
  </si>
  <si>
    <t>柯林增</t>
  </si>
  <si>
    <t>[梅州]梅州英思廷酒店(80612726)</t>
  </si>
  <si>
    <t>廷悦大床房&lt;内宾&gt;&lt;无早&gt;</t>
  </si>
  <si>
    <t>张福忠</t>
  </si>
  <si>
    <t>温馨双床间&lt;双人入住&gt;&lt;内宾&gt;&lt;预付&gt;&lt;无早&gt;</t>
  </si>
  <si>
    <t>韩利超</t>
  </si>
  <si>
    <t>[眉山]IU酒店(眉山雕像广场三苏祠追梦店)(71451073)</t>
  </si>
  <si>
    <t>小U·超级大床房&lt;双人入住&gt;&lt;内宾&gt;&lt;预付&gt;&lt;无早&gt;</t>
  </si>
  <si>
    <t>赖桂梅</t>
  </si>
  <si>
    <t>[苏州]锦江之星(苏州木渎珠江路大治桥地铁站店)(60983582)</t>
  </si>
  <si>
    <t>王祚准</t>
  </si>
  <si>
    <t>[上海]维也纳酒店(上海长兴岛店)(79021170)</t>
  </si>
  <si>
    <t>行政双人房&lt;双人入住&gt;&lt;内宾&gt;&lt;预付&gt;&lt;无早&gt;</t>
  </si>
  <si>
    <t>斯震,杨建忠</t>
  </si>
  <si>
    <t>[青岛]青岛秋临大酒店(46092396)</t>
  </si>
  <si>
    <t>特价标准间&lt;双人入住&gt;&lt;内宾&gt;&lt;预付&gt;&lt;无早&gt;</t>
  </si>
  <si>
    <t>彭丹</t>
  </si>
  <si>
    <t>[杭州]杭州炫颐大酒店(78941236)</t>
  </si>
  <si>
    <t>智选大床房&lt;双人入住&gt;&lt;内宾&gt;&lt;预付&gt;&lt;无早&gt;</t>
  </si>
  <si>
    <t>倪八斤</t>
  </si>
  <si>
    <t>[烟台]城市便捷酒店(烟台开发区金沙滩店)(72841534)</t>
  </si>
  <si>
    <t>商务大床房&lt;双人入住&gt;&lt;内宾&gt;&lt;预付&gt;&lt;无早&gt;</t>
  </si>
  <si>
    <t>张毫,燕青青</t>
  </si>
  <si>
    <t>补单</t>
  </si>
  <si>
    <t>[广州]广州南站戴斯酒店(22815645)</t>
  </si>
  <si>
    <t>豪华复式景观套房&lt;双人入住&gt;&lt;内宾&gt;&lt;预付&gt;&lt;无早&gt;</t>
  </si>
  <si>
    <t>詹文城</t>
  </si>
  <si>
    <t>[苏州]海友良品酒店(苏州火车站北广场店)(22815645)</t>
  </si>
  <si>
    <t>双床房(无窗)&lt;双人入住&gt;&lt;内宾&gt;&lt;预付&gt;&lt;无早&gt;</t>
  </si>
  <si>
    <t>施奕敏</t>
  </si>
  <si>
    <t>R2151551065408670001</t>
  </si>
  <si>
    <t>[天津]汉庭酒店(天津友谊路店)(22815645)</t>
  </si>
  <si>
    <t>大床房&lt;双人入住&gt;&lt;内宾&gt;&lt;预付&gt;&lt;无早&gt;</t>
  </si>
  <si>
    <t>王林</t>
  </si>
  <si>
    <t>R3002011065623091001</t>
  </si>
  <si>
    <t>,</t>
  </si>
  <si>
    <t>本期收回4.58元</t>
  </si>
  <si>
    <t>本期收回4.45元</t>
  </si>
  <si>
    <t>本期收回4.84元</t>
  </si>
  <si>
    <t>A211022102404481</t>
  </si>
  <si>
    <t>A211022102447481</t>
  </si>
  <si>
    <t>A211022102539481</t>
  </si>
  <si>
    <t>CNY / HKD 当前参考汇率: 1.216447358</t>
  </si>
  <si>
    <t>总计：6728.54 CNY/
8184.91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</si>
  <si>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</si>
  <si>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</si>
  <si>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</si>
  <si>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</si>
  <si>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</si>
  <si>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</si>
  <si>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</si>
  <si>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</si>
  <si>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</si>
  <si>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</si>
  <si>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</si>
  <si>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</si>
  <si>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</si>
  <si>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</si>
  <si>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</si>
  <si>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</si>
  <si>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</si>
  <si>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2021-10-18</t>
  </si>
  <si>
    <t>2279883</t>
  </si>
  <si>
    <t>城市便捷酒店(烟台开发区金沙滩店)</t>
  </si>
  <si>
    <t>2021-10-19</t>
  </si>
  <si>
    <t>退房日月结</t>
  </si>
  <si>
    <t>356.54</t>
  </si>
  <si>
    <t>RMB</t>
  </si>
  <si>
    <t>0</t>
  </si>
  <si>
    <t>0.00</t>
  </si>
  <si>
    <t>携程汇智国内直连</t>
  </si>
  <si>
    <t>2021-10-18 22:01:05</t>
  </si>
  <si>
    <t>否</t>
  </si>
  <si>
    <t>汇智国际旅游发展有限公司</t>
  </si>
  <si>
    <t>直连</t>
  </si>
  <si>
    <t>2279814</t>
  </si>
  <si>
    <t>杭州炫颐大酒店</t>
  </si>
  <si>
    <t>192.70</t>
  </si>
  <si>
    <t>2021-10-18 20:19:31</t>
  </si>
  <si>
    <t>2279805</t>
  </si>
  <si>
    <t>青岛秋临大酒店</t>
  </si>
  <si>
    <t>164.98</t>
  </si>
  <si>
    <t>2021-10-18 20:06:20</t>
  </si>
  <si>
    <t>2279771</t>
  </si>
  <si>
    <t>维也纳酒店(上海长兴岛店)</t>
  </si>
  <si>
    <t>689.52</t>
  </si>
  <si>
    <t>2021-10-18 19:20:58</t>
  </si>
  <si>
    <t>2279742</t>
  </si>
  <si>
    <t>锦江之星(苏州木渎珠江路店)</t>
  </si>
  <si>
    <t>164.06</t>
  </si>
  <si>
    <t>2021-10-18 18:11:33</t>
  </si>
  <si>
    <t>2279733</t>
  </si>
  <si>
    <t>7天连锁酒店(北京电影学院牡丹园地铁站店)</t>
  </si>
  <si>
    <t>张鹏飞,宋继文</t>
  </si>
  <si>
    <t>759.24</t>
  </si>
  <si>
    <t>-759</t>
  </si>
  <si>
    <t>2021-10-18 17:47:44</t>
  </si>
  <si>
    <t>2279727</t>
  </si>
  <si>
    <t>IU酒店(眉山雕像广场三苏祠追梦店)</t>
  </si>
  <si>
    <t>153.01</t>
  </si>
  <si>
    <t>2021-10-18 17:32:46</t>
  </si>
  <si>
    <t>2279700</t>
  </si>
  <si>
    <t>平原巴巴商务宾馆</t>
  </si>
  <si>
    <t>137.35</t>
  </si>
  <si>
    <t>2021-10-18 16:42:29</t>
  </si>
  <si>
    <t>2279699</t>
  </si>
  <si>
    <t>梅州英思廷酒店</t>
  </si>
  <si>
    <t>213.13</t>
  </si>
  <si>
    <t>2021-10-18 16:41:35</t>
  </si>
  <si>
    <t>直采</t>
  </si>
  <si>
    <t>2279682</t>
  </si>
  <si>
    <t>130.18</t>
  </si>
  <si>
    <t>2021-10-18 16:07:31</t>
  </si>
  <si>
    <t>2279655</t>
  </si>
  <si>
    <t>尚客优精选酒店(淄博张店区金晶大道万象汇店)</t>
  </si>
  <si>
    <t>117.88</t>
  </si>
  <si>
    <t>2021-10-18 15:01:49</t>
  </si>
  <si>
    <t>2279645</t>
  </si>
  <si>
    <t>格林豪泰智选酒店(大厂影视城店)</t>
  </si>
  <si>
    <t>116.85</t>
  </si>
  <si>
    <t>2021-10-18 14:40:23</t>
  </si>
  <si>
    <t>2279630</t>
  </si>
  <si>
    <t>维也纳酒店(广州南湖乐园店)</t>
  </si>
  <si>
    <t>295.22</t>
  </si>
  <si>
    <t>2021-10-18 14:18:01</t>
  </si>
  <si>
    <t>2279604</t>
  </si>
  <si>
    <t>尚客优酒店(济南经十路千佛山医院店)</t>
  </si>
  <si>
    <t>147.55</t>
  </si>
  <si>
    <t>2021-10-18 13:25:59</t>
  </si>
  <si>
    <t>2279601</t>
  </si>
  <si>
    <t>阳曲尚客优连锁酒店</t>
  </si>
  <si>
    <t>170.15</t>
  </si>
  <si>
    <t>2021-10-18 13:19:38</t>
  </si>
  <si>
    <t>2279585</t>
  </si>
  <si>
    <t>锦江之星(佳木斯新玛特店)</t>
  </si>
  <si>
    <t>2021-10-18 12:39:21</t>
  </si>
  <si>
    <t>2279552</t>
  </si>
  <si>
    <t>骏怡精选酒店(荆州沙市区长途汽车站店)</t>
  </si>
  <si>
    <t>106.60</t>
  </si>
  <si>
    <t>2021-10-18 11:30:43</t>
  </si>
  <si>
    <t>2279479</t>
  </si>
  <si>
    <t>锦江都城酒店(九江八里湖市政府店)</t>
  </si>
  <si>
    <t>225.43</t>
  </si>
  <si>
    <t>2021-10-18 08:10:30</t>
  </si>
  <si>
    <t>2021-10-17</t>
  </si>
  <si>
    <t>2279311</t>
  </si>
  <si>
    <t>和平热龙温泉度假村</t>
  </si>
  <si>
    <t>720.00</t>
  </si>
  <si>
    <t>2021-10-17 22:43:04</t>
  </si>
  <si>
    <t>2021-10-16</t>
  </si>
  <si>
    <t>2278755</t>
  </si>
  <si>
    <t>梅州麓湖山酒店</t>
  </si>
  <si>
    <t>320.20</t>
  </si>
  <si>
    <t>2021-10-16 20:59:38</t>
  </si>
  <si>
    <t>Saas酒店</t>
  </si>
  <si>
    <t>2278754</t>
  </si>
  <si>
    <t>280.17</t>
  </si>
  <si>
    <t>2021-10-16 20:57:23</t>
  </si>
  <si>
    <t>2278408</t>
  </si>
  <si>
    <t>蓝山国际青年旅舍(上海外滩店)</t>
  </si>
  <si>
    <t>865.81</t>
  </si>
  <si>
    <t>2021-10-16 09:24:53</t>
  </si>
  <si>
    <t>2021-10-13</t>
  </si>
  <si>
    <t>2276835</t>
  </si>
  <si>
    <t>贵阳溪山里酒店</t>
  </si>
  <si>
    <t>983.28</t>
  </si>
  <si>
    <t>2021-10-13 19:08:56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</si>
</sst>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9" fillId="19" borderId="1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16538550508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44486</v>
      </c>
      <c r="G2" s="5">
        <v>44488</v>
      </c>
      <c r="H2" s="4">
        <v>1</v>
      </c>
      <c r="I2" s="4">
        <v>2</v>
      </c>
      <c r="J2" s="4">
        <v>2</v>
      </c>
      <c r="K2" s="4" t="s">
        <v>29</v>
      </c>
      <c r="L2" s="4">
        <v>983.28</v>
      </c>
      <c r="M2" s="4">
        <v>983.28</v>
      </c>
      <c r="N2" s="4" t="s">
        <v>30</v>
      </c>
      <c r="O2" s="4" t="s">
        <v>31</v>
      </c>
      <c r="P2" s="4" t="s">
        <v>32</v>
      </c>
      <c r="Q2" s="4">
        <v>0</v>
      </c>
      <c r="R2" s="6">
        <v>44482</v>
      </c>
      <c r="S2" s="5">
        <v>44491</v>
      </c>
      <c r="T2" s="4" t="s">
        <v>33</v>
      </c>
      <c r="U2" s="4">
        <v>983.28</v>
      </c>
      <c r="V2" s="4">
        <v>0</v>
      </c>
      <c r="W2" s="4">
        <v>0</v>
      </c>
      <c r="X2" s="4">
        <v>2276835</v>
      </c>
      <c r="Y2" s="4">
        <v>165325</v>
      </c>
    </row>
    <row r="3" s="4" customFormat="1" spans="1:24">
      <c r="A3" s="4">
        <v>16561904956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44485</v>
      </c>
      <c r="G3" s="5">
        <v>44488</v>
      </c>
      <c r="H3" s="4">
        <v>1</v>
      </c>
      <c r="I3" s="4">
        <v>3</v>
      </c>
      <c r="J3" s="4">
        <v>3</v>
      </c>
      <c r="K3" s="4" t="s">
        <v>29</v>
      </c>
      <c r="L3" s="4">
        <v>865.81</v>
      </c>
      <c r="M3" s="4">
        <v>865.81</v>
      </c>
      <c r="N3" s="4" t="s">
        <v>36</v>
      </c>
      <c r="O3" s="4" t="s">
        <v>31</v>
      </c>
      <c r="P3" s="4" t="s">
        <v>32</v>
      </c>
      <c r="Q3" s="4">
        <v>0</v>
      </c>
      <c r="R3" s="6">
        <v>44485</v>
      </c>
      <c r="S3" s="5">
        <v>44491</v>
      </c>
      <c r="T3" s="4" t="s">
        <v>33</v>
      </c>
      <c r="U3" s="4">
        <v>865.81</v>
      </c>
      <c r="V3" s="4">
        <v>0</v>
      </c>
      <c r="W3" s="4">
        <v>0</v>
      </c>
      <c r="X3" s="4">
        <v>2278408</v>
      </c>
    </row>
    <row r="4" s="4" customFormat="1" spans="1:25">
      <c r="A4" s="4">
        <v>16572986793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44487</v>
      </c>
      <c r="G4" s="5">
        <v>44488</v>
      </c>
      <c r="H4" s="4">
        <v>1</v>
      </c>
      <c r="I4" s="4">
        <v>1</v>
      </c>
      <c r="J4" s="4">
        <v>1</v>
      </c>
      <c r="K4" s="4" t="s">
        <v>29</v>
      </c>
      <c r="L4" s="4">
        <v>280.17</v>
      </c>
      <c r="M4" s="4">
        <v>280.17</v>
      </c>
      <c r="N4" s="4" t="s">
        <v>39</v>
      </c>
      <c r="O4" s="4" t="s">
        <v>31</v>
      </c>
      <c r="P4" s="4" t="s">
        <v>32</v>
      </c>
      <c r="Q4" s="4">
        <v>0</v>
      </c>
      <c r="R4" s="6">
        <v>44485</v>
      </c>
      <c r="S4" s="5">
        <v>44491</v>
      </c>
      <c r="T4" s="4" t="s">
        <v>33</v>
      </c>
      <c r="U4" s="4">
        <v>280.17</v>
      </c>
      <c r="V4" s="4">
        <v>0</v>
      </c>
      <c r="W4" s="4">
        <v>0</v>
      </c>
      <c r="X4" s="4">
        <v>2278754</v>
      </c>
      <c r="Y4" s="4">
        <v>358519</v>
      </c>
    </row>
    <row r="5" s="4" customFormat="1" spans="1:25">
      <c r="A5" s="4">
        <v>16573000142</v>
      </c>
      <c r="B5" s="4" t="s">
        <v>25</v>
      </c>
      <c r="C5" s="4" t="s">
        <v>26</v>
      </c>
      <c r="D5" s="4" t="s">
        <v>37</v>
      </c>
      <c r="E5" s="4" t="s">
        <v>40</v>
      </c>
      <c r="F5" s="5">
        <v>44487</v>
      </c>
      <c r="G5" s="5">
        <v>44488</v>
      </c>
      <c r="H5" s="4">
        <v>1</v>
      </c>
      <c r="I5" s="4">
        <v>1</v>
      </c>
      <c r="J5" s="4">
        <v>1</v>
      </c>
      <c r="K5" s="4" t="s">
        <v>29</v>
      </c>
      <c r="L5" s="4">
        <v>320.2</v>
      </c>
      <c r="M5" s="4">
        <v>320.2</v>
      </c>
      <c r="N5" s="4" t="s">
        <v>41</v>
      </c>
      <c r="O5" s="4" t="s">
        <v>31</v>
      </c>
      <c r="P5" s="4" t="s">
        <v>32</v>
      </c>
      <c r="Q5" s="4">
        <v>0</v>
      </c>
      <c r="R5" s="6">
        <v>44485</v>
      </c>
      <c r="S5" s="5">
        <v>44491</v>
      </c>
      <c r="T5" s="4" t="s">
        <v>33</v>
      </c>
      <c r="U5" s="4">
        <v>320.2</v>
      </c>
      <c r="V5" s="4">
        <v>0</v>
      </c>
      <c r="W5" s="4">
        <v>0</v>
      </c>
      <c r="X5" s="4">
        <v>2278755</v>
      </c>
      <c r="Y5" s="4">
        <v>358517</v>
      </c>
    </row>
    <row r="6" s="4" customFormat="1" spans="1:23">
      <c r="A6" s="4">
        <v>16583562015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44487</v>
      </c>
      <c r="G6" s="5">
        <v>44488</v>
      </c>
      <c r="H6" s="4">
        <v>2</v>
      </c>
      <c r="I6" s="4">
        <v>1</v>
      </c>
      <c r="J6" s="4">
        <v>2</v>
      </c>
      <c r="K6" s="4" t="s">
        <v>29</v>
      </c>
      <c r="L6" s="4">
        <v>720</v>
      </c>
      <c r="M6" s="4">
        <v>720</v>
      </c>
      <c r="N6" s="4" t="s">
        <v>44</v>
      </c>
      <c r="O6" s="4" t="s">
        <v>31</v>
      </c>
      <c r="P6" s="4" t="s">
        <v>32</v>
      </c>
      <c r="Q6" s="4">
        <v>0</v>
      </c>
      <c r="R6" s="6">
        <v>44486</v>
      </c>
      <c r="S6" s="5">
        <v>44491</v>
      </c>
      <c r="T6" s="4" t="s">
        <v>33</v>
      </c>
      <c r="U6" s="4">
        <v>720</v>
      </c>
      <c r="V6" s="4">
        <v>0</v>
      </c>
      <c r="W6" s="4">
        <v>0</v>
      </c>
    </row>
    <row r="7" s="4" customFormat="1" spans="1:25">
      <c r="A7" s="4">
        <v>16584411753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44487</v>
      </c>
      <c r="G7" s="5">
        <v>44488</v>
      </c>
      <c r="H7" s="4">
        <v>1</v>
      </c>
      <c r="I7" s="4">
        <v>1</v>
      </c>
      <c r="J7" s="4">
        <v>1</v>
      </c>
      <c r="K7" s="4" t="s">
        <v>29</v>
      </c>
      <c r="L7" s="4">
        <v>225.43</v>
      </c>
      <c r="M7" s="4">
        <v>225.43</v>
      </c>
      <c r="N7" s="4" t="s">
        <v>47</v>
      </c>
      <c r="O7" s="4" t="s">
        <v>31</v>
      </c>
      <c r="P7" s="4" t="s">
        <v>32</v>
      </c>
      <c r="Q7" s="4">
        <v>0</v>
      </c>
      <c r="R7" s="6">
        <v>44487</v>
      </c>
      <c r="S7" s="5">
        <v>44491</v>
      </c>
      <c r="T7" s="4" t="s">
        <v>33</v>
      </c>
      <c r="U7" s="4">
        <v>225.43</v>
      </c>
      <c r="V7" s="4">
        <v>0</v>
      </c>
      <c r="W7" s="4">
        <v>0</v>
      </c>
      <c r="X7" s="4">
        <v>2279479</v>
      </c>
      <c r="Y7" s="4">
        <v>103956778104</v>
      </c>
    </row>
    <row r="8" s="4" customFormat="1" spans="1:25">
      <c r="A8" s="4">
        <v>16585244848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44487</v>
      </c>
      <c r="G8" s="5">
        <v>44488</v>
      </c>
      <c r="H8" s="4">
        <v>1</v>
      </c>
      <c r="I8" s="4">
        <v>1</v>
      </c>
      <c r="J8" s="4">
        <v>1</v>
      </c>
      <c r="K8" s="4" t="s">
        <v>29</v>
      </c>
      <c r="L8" s="4">
        <v>106.6</v>
      </c>
      <c r="M8" s="4">
        <v>106.6</v>
      </c>
      <c r="N8" s="4" t="s">
        <v>50</v>
      </c>
      <c r="O8" s="4" t="s">
        <v>31</v>
      </c>
      <c r="P8" s="4" t="s">
        <v>32</v>
      </c>
      <c r="Q8" s="4">
        <v>0</v>
      </c>
      <c r="R8" s="6">
        <v>44487</v>
      </c>
      <c r="S8" s="5">
        <v>44491</v>
      </c>
      <c r="T8" s="4" t="s">
        <v>33</v>
      </c>
      <c r="U8" s="4">
        <v>106.6</v>
      </c>
      <c r="V8" s="4">
        <v>0</v>
      </c>
      <c r="W8" s="4">
        <v>0</v>
      </c>
      <c r="X8" s="4">
        <v>2279552</v>
      </c>
      <c r="Y8" s="4" t="s">
        <v>51</v>
      </c>
    </row>
    <row r="9" s="4" customFormat="1" spans="1:25">
      <c r="A9" s="4">
        <v>16585640004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44487</v>
      </c>
      <c r="G9" s="5">
        <v>44488</v>
      </c>
      <c r="H9" s="4">
        <v>1</v>
      </c>
      <c r="I9" s="4">
        <v>1</v>
      </c>
      <c r="J9" s="4">
        <v>1</v>
      </c>
      <c r="K9" s="4" t="s">
        <v>29</v>
      </c>
      <c r="L9" s="4">
        <v>164.06</v>
      </c>
      <c r="M9" s="4">
        <v>164.06</v>
      </c>
      <c r="N9" s="4" t="s">
        <v>54</v>
      </c>
      <c r="O9" s="4" t="s">
        <v>31</v>
      </c>
      <c r="P9" s="4" t="s">
        <v>32</v>
      </c>
      <c r="Q9" s="4">
        <v>0</v>
      </c>
      <c r="R9" s="6">
        <v>44487</v>
      </c>
      <c r="S9" s="5">
        <v>44491</v>
      </c>
      <c r="T9" s="4" t="s">
        <v>33</v>
      </c>
      <c r="U9" s="4">
        <v>164.06</v>
      </c>
      <c r="V9" s="4">
        <v>0</v>
      </c>
      <c r="W9" s="4">
        <v>0</v>
      </c>
      <c r="X9" s="4">
        <v>2279585</v>
      </c>
      <c r="Y9" s="4">
        <v>103957475864</v>
      </c>
    </row>
    <row r="10" s="4" customFormat="1" spans="1:24">
      <c r="A10" s="4">
        <v>16585880313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44487</v>
      </c>
      <c r="G10" s="5">
        <v>44488</v>
      </c>
      <c r="H10" s="4">
        <v>1</v>
      </c>
      <c r="I10" s="4">
        <v>1</v>
      </c>
      <c r="J10" s="4">
        <v>1</v>
      </c>
      <c r="K10" s="4" t="s">
        <v>29</v>
      </c>
      <c r="L10" s="4">
        <v>170.15</v>
      </c>
      <c r="M10" s="4">
        <v>170.15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44487</v>
      </c>
      <c r="S10" s="5">
        <v>44491</v>
      </c>
      <c r="T10" s="4" t="s">
        <v>33</v>
      </c>
      <c r="U10" s="4">
        <v>170.15</v>
      </c>
      <c r="V10" s="4">
        <v>0</v>
      </c>
      <c r="W10" s="4">
        <v>0</v>
      </c>
      <c r="X10" s="4">
        <v>2279601</v>
      </c>
    </row>
    <row r="11" s="4" customFormat="1" spans="1:24">
      <c r="A11" s="4">
        <v>16585917661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44487</v>
      </c>
      <c r="G11" s="5">
        <v>44488</v>
      </c>
      <c r="H11" s="4">
        <v>1</v>
      </c>
      <c r="I11" s="4">
        <v>1</v>
      </c>
      <c r="J11" s="4">
        <v>1</v>
      </c>
      <c r="K11" s="4" t="s">
        <v>29</v>
      </c>
      <c r="L11" s="4">
        <v>147.55</v>
      </c>
      <c r="M11" s="4">
        <v>147.55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44487</v>
      </c>
      <c r="S11" s="5">
        <v>44491</v>
      </c>
      <c r="T11" s="4" t="s">
        <v>33</v>
      </c>
      <c r="U11" s="4">
        <v>147.55</v>
      </c>
      <c r="V11" s="4">
        <v>0</v>
      </c>
      <c r="W11" s="4">
        <v>0</v>
      </c>
      <c r="X11" s="4">
        <v>2279604</v>
      </c>
    </row>
    <row r="12" s="4" customFormat="1" spans="1:25">
      <c r="A12" s="4">
        <v>16586196337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44487</v>
      </c>
      <c r="G12" s="5">
        <v>44488</v>
      </c>
      <c r="H12" s="4">
        <v>1</v>
      </c>
      <c r="I12" s="4">
        <v>1</v>
      </c>
      <c r="J12" s="4">
        <v>1</v>
      </c>
      <c r="K12" s="4" t="s">
        <v>29</v>
      </c>
      <c r="L12" s="4">
        <v>295.22</v>
      </c>
      <c r="M12" s="4">
        <v>295.22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44487</v>
      </c>
      <c r="S12" s="5">
        <v>44491</v>
      </c>
      <c r="T12" s="4" t="s">
        <v>33</v>
      </c>
      <c r="U12" s="4">
        <v>295.22</v>
      </c>
      <c r="V12" s="4">
        <v>0</v>
      </c>
      <c r="W12" s="4">
        <v>0</v>
      </c>
      <c r="X12" s="4">
        <v>2279630</v>
      </c>
      <c r="Y12" s="4">
        <v>103957779104</v>
      </c>
    </row>
    <row r="13" s="4" customFormat="1" spans="1:23">
      <c r="A13" s="4">
        <v>16586305952</v>
      </c>
      <c r="B13" s="4" t="s">
        <v>25</v>
      </c>
      <c r="C13" s="4" t="s">
        <v>26</v>
      </c>
      <c r="D13" s="4" t="s">
        <v>64</v>
      </c>
      <c r="E13" s="4" t="s">
        <v>59</v>
      </c>
      <c r="F13" s="5">
        <v>44487</v>
      </c>
      <c r="G13" s="5">
        <v>44488</v>
      </c>
      <c r="H13" s="4">
        <v>1</v>
      </c>
      <c r="I13" s="4">
        <v>1</v>
      </c>
      <c r="J13" s="4">
        <v>1</v>
      </c>
      <c r="K13" s="4" t="s">
        <v>29</v>
      </c>
      <c r="L13" s="4">
        <v>116.85</v>
      </c>
      <c r="M13" s="4">
        <v>116.85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44487</v>
      </c>
      <c r="S13" s="5">
        <v>44491</v>
      </c>
      <c r="T13" s="4" t="s">
        <v>33</v>
      </c>
      <c r="U13" s="4">
        <v>116.85</v>
      </c>
      <c r="V13" s="4">
        <v>0</v>
      </c>
      <c r="W13" s="4">
        <v>0</v>
      </c>
    </row>
    <row r="14" s="4" customFormat="1" spans="1:23">
      <c r="A14" s="4">
        <v>16586415116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44487</v>
      </c>
      <c r="G14" s="5">
        <v>44488</v>
      </c>
      <c r="H14" s="4">
        <v>1</v>
      </c>
      <c r="I14" s="4">
        <v>1</v>
      </c>
      <c r="J14" s="4">
        <v>1</v>
      </c>
      <c r="K14" s="4" t="s">
        <v>29</v>
      </c>
      <c r="L14" s="4">
        <v>117.88</v>
      </c>
      <c r="M14" s="4">
        <v>117.88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44487</v>
      </c>
      <c r="S14" s="5">
        <v>44491</v>
      </c>
      <c r="T14" s="4" t="s">
        <v>33</v>
      </c>
      <c r="U14" s="4">
        <v>117.88</v>
      </c>
      <c r="V14" s="4">
        <v>0</v>
      </c>
      <c r="W14" s="4">
        <v>0</v>
      </c>
    </row>
    <row r="15" s="4" customFormat="1" spans="1:24">
      <c r="A15" s="4">
        <v>16586762698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44487</v>
      </c>
      <c r="G15" s="5">
        <v>44488</v>
      </c>
      <c r="H15" s="4">
        <v>1</v>
      </c>
      <c r="I15" s="4">
        <v>1</v>
      </c>
      <c r="J15" s="4">
        <v>1</v>
      </c>
      <c r="K15" s="4" t="s">
        <v>29</v>
      </c>
      <c r="L15" s="4">
        <v>130.18</v>
      </c>
      <c r="M15" s="4">
        <v>130.18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44487</v>
      </c>
      <c r="S15" s="5">
        <v>44491</v>
      </c>
      <c r="T15" s="4" t="s">
        <v>33</v>
      </c>
      <c r="U15" s="4">
        <v>130.18</v>
      </c>
      <c r="V15" s="4">
        <v>0</v>
      </c>
      <c r="W15" s="4">
        <v>0</v>
      </c>
      <c r="X15" s="4">
        <v>2279682</v>
      </c>
    </row>
    <row r="16" s="4" customFormat="1" spans="1:23">
      <c r="A16" s="4">
        <v>16586949578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44487</v>
      </c>
      <c r="G16" s="5">
        <v>44488</v>
      </c>
      <c r="H16" s="4">
        <v>1</v>
      </c>
      <c r="I16" s="4">
        <v>1</v>
      </c>
      <c r="J16" s="4">
        <v>1</v>
      </c>
      <c r="K16" s="4" t="s">
        <v>29</v>
      </c>
      <c r="L16" s="4">
        <v>213.13</v>
      </c>
      <c r="M16" s="4">
        <v>213.13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44487</v>
      </c>
      <c r="S16" s="5">
        <v>44491</v>
      </c>
      <c r="T16" s="4" t="s">
        <v>33</v>
      </c>
      <c r="U16" s="4">
        <v>213.13</v>
      </c>
      <c r="V16" s="4">
        <v>0</v>
      </c>
      <c r="W16" s="4">
        <v>0</v>
      </c>
    </row>
    <row r="17" s="4" customFormat="1" spans="1:23">
      <c r="A17" s="4">
        <v>16586962303</v>
      </c>
      <c r="B17" s="4" t="s">
        <v>25</v>
      </c>
      <c r="C17" s="4" t="s">
        <v>26</v>
      </c>
      <c r="D17" s="4" t="s">
        <v>69</v>
      </c>
      <c r="E17" s="4" t="s">
        <v>75</v>
      </c>
      <c r="F17" s="5">
        <v>44487</v>
      </c>
      <c r="G17" s="5">
        <v>44488</v>
      </c>
      <c r="H17" s="4">
        <v>1</v>
      </c>
      <c r="I17" s="4">
        <v>1</v>
      </c>
      <c r="J17" s="4">
        <v>1</v>
      </c>
      <c r="K17" s="4" t="s">
        <v>29</v>
      </c>
      <c r="L17" s="4">
        <v>137.35</v>
      </c>
      <c r="M17" s="4">
        <v>137.35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44487</v>
      </c>
      <c r="S17" s="5">
        <v>44491</v>
      </c>
      <c r="T17" s="4" t="s">
        <v>33</v>
      </c>
      <c r="U17" s="4">
        <v>137.35</v>
      </c>
      <c r="V17" s="4">
        <v>0</v>
      </c>
      <c r="W17" s="4">
        <v>0</v>
      </c>
    </row>
    <row r="18" s="4" customFormat="1" spans="1:25">
      <c r="A18" s="4">
        <v>16590431937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44487</v>
      </c>
      <c r="G18" s="5">
        <v>44488</v>
      </c>
      <c r="H18" s="4">
        <v>1</v>
      </c>
      <c r="I18" s="4">
        <v>1</v>
      </c>
      <c r="J18" s="4">
        <v>1</v>
      </c>
      <c r="K18" s="4" t="s">
        <v>29</v>
      </c>
      <c r="L18" s="4">
        <v>153.01</v>
      </c>
      <c r="M18" s="4">
        <v>153.01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44487</v>
      </c>
      <c r="S18" s="5">
        <v>44491</v>
      </c>
      <c r="T18" s="4" t="s">
        <v>33</v>
      </c>
      <c r="U18" s="4">
        <v>153.01</v>
      </c>
      <c r="V18" s="4">
        <v>0</v>
      </c>
      <c r="W18" s="4">
        <v>0</v>
      </c>
      <c r="X18" s="4">
        <v>2279727</v>
      </c>
      <c r="Y18" s="4">
        <v>103958429204</v>
      </c>
    </row>
    <row r="19" s="4" customFormat="1" spans="1:25">
      <c r="A19" s="4">
        <v>16590883033</v>
      </c>
      <c r="B19" s="4" t="s">
        <v>25</v>
      </c>
      <c r="C19" s="4" t="s">
        <v>26</v>
      </c>
      <c r="D19" s="4" t="s">
        <v>80</v>
      </c>
      <c r="E19" s="4" t="s">
        <v>53</v>
      </c>
      <c r="F19" s="5">
        <v>44487</v>
      </c>
      <c r="G19" s="5">
        <v>44488</v>
      </c>
      <c r="H19" s="4">
        <v>1</v>
      </c>
      <c r="I19" s="4">
        <v>1</v>
      </c>
      <c r="J19" s="4">
        <v>1</v>
      </c>
      <c r="K19" s="4" t="s">
        <v>29</v>
      </c>
      <c r="L19" s="4">
        <v>164.06</v>
      </c>
      <c r="M19" s="4">
        <v>164.06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44487</v>
      </c>
      <c r="S19" s="5">
        <v>44491</v>
      </c>
      <c r="T19" s="4" t="s">
        <v>33</v>
      </c>
      <c r="U19" s="4">
        <v>164.06</v>
      </c>
      <c r="V19" s="4">
        <v>0</v>
      </c>
      <c r="W19" s="4">
        <v>0</v>
      </c>
      <c r="X19" s="4">
        <v>2279742</v>
      </c>
      <c r="Y19" s="4">
        <v>103958570464</v>
      </c>
    </row>
    <row r="20" s="4" customFormat="1" spans="1:25">
      <c r="A20" s="4">
        <v>16591479702</v>
      </c>
      <c r="B20" s="4" t="s">
        <v>25</v>
      </c>
      <c r="C20" s="4" t="s">
        <v>26</v>
      </c>
      <c r="D20" s="4" t="s">
        <v>82</v>
      </c>
      <c r="E20" s="4" t="s">
        <v>83</v>
      </c>
      <c r="F20" s="5">
        <v>44487</v>
      </c>
      <c r="G20" s="5">
        <v>44488</v>
      </c>
      <c r="H20" s="4">
        <v>2</v>
      </c>
      <c r="I20" s="4">
        <v>1</v>
      </c>
      <c r="J20" s="4">
        <v>2</v>
      </c>
      <c r="K20" s="4" t="s">
        <v>29</v>
      </c>
      <c r="L20" s="4">
        <v>689.52</v>
      </c>
      <c r="M20" s="4">
        <v>689.52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44487</v>
      </c>
      <c r="S20" s="5">
        <v>44491</v>
      </c>
      <c r="T20" s="4" t="s">
        <v>33</v>
      </c>
      <c r="U20" s="4">
        <v>689.52</v>
      </c>
      <c r="V20" s="4">
        <v>0</v>
      </c>
      <c r="W20" s="4">
        <v>0</v>
      </c>
      <c r="X20" s="4">
        <v>2279771</v>
      </c>
      <c r="Y20" s="4">
        <v>103958802434</v>
      </c>
    </row>
    <row r="21" s="4" customFormat="1" spans="1:23">
      <c r="A21" s="4">
        <v>16591847860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44487</v>
      </c>
      <c r="G21" s="5">
        <v>44488</v>
      </c>
      <c r="H21" s="4">
        <v>1</v>
      </c>
      <c r="I21" s="4">
        <v>1</v>
      </c>
      <c r="J21" s="4">
        <v>1</v>
      </c>
      <c r="K21" s="4" t="s">
        <v>29</v>
      </c>
      <c r="L21" s="4">
        <v>164.98</v>
      </c>
      <c r="M21" s="4">
        <v>164.98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44487</v>
      </c>
      <c r="S21" s="5">
        <v>44491</v>
      </c>
      <c r="T21" s="4" t="s">
        <v>33</v>
      </c>
      <c r="U21" s="4">
        <v>164.98</v>
      </c>
      <c r="V21" s="4">
        <v>0</v>
      </c>
      <c r="W21" s="4">
        <v>0</v>
      </c>
    </row>
    <row r="22" s="4" customFormat="1" spans="1:23">
      <c r="A22" s="4">
        <v>16591944077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44487</v>
      </c>
      <c r="G22" s="5">
        <v>44488</v>
      </c>
      <c r="H22" s="4">
        <v>1</v>
      </c>
      <c r="I22" s="4">
        <v>1</v>
      </c>
      <c r="J22" s="4">
        <v>1</v>
      </c>
      <c r="K22" s="4" t="s">
        <v>29</v>
      </c>
      <c r="L22" s="4">
        <v>192.7</v>
      </c>
      <c r="M22" s="4">
        <v>192.7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44487</v>
      </c>
      <c r="S22" s="5">
        <v>44491</v>
      </c>
      <c r="T22" s="4" t="s">
        <v>33</v>
      </c>
      <c r="U22" s="4">
        <v>192.7</v>
      </c>
      <c r="V22" s="4">
        <v>0</v>
      </c>
      <c r="W22" s="4">
        <v>0</v>
      </c>
    </row>
    <row r="23" s="4" customFormat="1" spans="1:23">
      <c r="A23" s="4">
        <v>16592492425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44487</v>
      </c>
      <c r="G23" s="5">
        <v>44488</v>
      </c>
      <c r="H23" s="4">
        <v>2</v>
      </c>
      <c r="I23" s="4">
        <v>1</v>
      </c>
      <c r="J23" s="4">
        <v>2</v>
      </c>
      <c r="K23" s="4" t="s">
        <v>29</v>
      </c>
      <c r="L23" s="4">
        <v>356.54</v>
      </c>
      <c r="M23" s="4">
        <v>356.54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44487</v>
      </c>
      <c r="S23" s="5">
        <v>44491</v>
      </c>
      <c r="T23" s="4" t="s">
        <v>33</v>
      </c>
      <c r="U23" s="4">
        <v>356.54</v>
      </c>
      <c r="V23" s="4">
        <v>0</v>
      </c>
      <c r="W23" s="4">
        <v>0</v>
      </c>
    </row>
    <row r="24" s="4" customFormat="1" spans="1:25">
      <c r="A24" s="4">
        <v>16393587869</v>
      </c>
      <c r="B24" s="4" t="s">
        <v>25</v>
      </c>
      <c r="C24" s="4" t="s">
        <v>94</v>
      </c>
      <c r="D24" s="4" t="s">
        <v>95</v>
      </c>
      <c r="E24" s="4" t="s">
        <v>96</v>
      </c>
      <c r="F24" s="5">
        <v>44469</v>
      </c>
      <c r="G24" s="5">
        <v>44470</v>
      </c>
      <c r="H24" s="4">
        <v>1</v>
      </c>
      <c r="I24" s="4">
        <v>1</v>
      </c>
      <c r="J24" s="4">
        <v>1</v>
      </c>
      <c r="K24" s="4" t="s">
        <v>29</v>
      </c>
      <c r="L24" s="4">
        <v>4.58</v>
      </c>
      <c r="M24" s="4">
        <v>4.58</v>
      </c>
      <c r="N24" s="4" t="s">
        <v>97</v>
      </c>
      <c r="O24" s="4" t="s">
        <v>31</v>
      </c>
      <c r="P24" s="4" t="s">
        <v>32</v>
      </c>
      <c r="Q24" s="4">
        <v>0</v>
      </c>
      <c r="R24" s="6">
        <v>44467</v>
      </c>
      <c r="S24" s="5">
        <v>44491</v>
      </c>
      <c r="T24" s="4" t="s">
        <v>33</v>
      </c>
      <c r="U24" s="4">
        <v>4.58</v>
      </c>
      <c r="V24" s="4">
        <v>0</v>
      </c>
      <c r="W24" s="4">
        <v>0</v>
      </c>
      <c r="X24" s="4">
        <v>2267584</v>
      </c>
      <c r="Y24" s="4">
        <v>624519280</v>
      </c>
    </row>
    <row r="25" s="4" customFormat="1" spans="1:25">
      <c r="A25" s="4">
        <v>16379926548</v>
      </c>
      <c r="B25" s="4" t="s">
        <v>25</v>
      </c>
      <c r="C25" s="4" t="s">
        <v>94</v>
      </c>
      <c r="D25" s="4" t="s">
        <v>98</v>
      </c>
      <c r="E25" s="4" t="s">
        <v>99</v>
      </c>
      <c r="F25" s="5">
        <v>44474</v>
      </c>
      <c r="G25" s="5">
        <v>44476</v>
      </c>
      <c r="H25" s="4">
        <v>1</v>
      </c>
      <c r="I25" s="4">
        <v>2</v>
      </c>
      <c r="J25" s="4">
        <v>2</v>
      </c>
      <c r="K25" s="4" t="s">
        <v>29</v>
      </c>
      <c r="L25" s="4">
        <v>4.45</v>
      </c>
      <c r="M25" s="4">
        <v>4.45</v>
      </c>
      <c r="N25" s="4" t="s">
        <v>100</v>
      </c>
      <c r="O25" s="4" t="s">
        <v>31</v>
      </c>
      <c r="P25" s="4" t="s">
        <v>32</v>
      </c>
      <c r="Q25" s="4">
        <v>0</v>
      </c>
      <c r="R25" s="6">
        <v>44466</v>
      </c>
      <c r="S25" s="5">
        <v>44491</v>
      </c>
      <c r="T25" s="4" t="s">
        <v>33</v>
      </c>
      <c r="U25" s="4">
        <v>4.45</v>
      </c>
      <c r="V25" s="4">
        <v>0</v>
      </c>
      <c r="W25" s="4">
        <v>0</v>
      </c>
      <c r="X25" s="4">
        <v>2265957</v>
      </c>
      <c r="Y25" s="4" t="s">
        <v>101</v>
      </c>
    </row>
    <row r="26" s="4" customFormat="1" spans="1:25">
      <c r="A26" s="4">
        <v>16403689543</v>
      </c>
      <c r="B26" s="4" t="s">
        <v>25</v>
      </c>
      <c r="C26" s="4" t="s">
        <v>94</v>
      </c>
      <c r="D26" s="4" t="s">
        <v>102</v>
      </c>
      <c r="E26" s="4" t="s">
        <v>103</v>
      </c>
      <c r="F26" s="5">
        <v>44473</v>
      </c>
      <c r="G26" s="5">
        <v>44475</v>
      </c>
      <c r="H26" s="4">
        <v>1</v>
      </c>
      <c r="I26" s="4">
        <v>2</v>
      </c>
      <c r="J26" s="4">
        <v>2</v>
      </c>
      <c r="K26" s="4" t="s">
        <v>29</v>
      </c>
      <c r="L26" s="4">
        <v>4.84</v>
      </c>
      <c r="M26" s="4">
        <v>4.84</v>
      </c>
      <c r="N26" s="4" t="s">
        <v>104</v>
      </c>
      <c r="O26" s="4" t="s">
        <v>31</v>
      </c>
      <c r="P26" s="4" t="s">
        <v>32</v>
      </c>
      <c r="Q26" s="4">
        <v>0</v>
      </c>
      <c r="R26" s="6">
        <v>44468</v>
      </c>
      <c r="S26" s="5">
        <v>44491</v>
      </c>
      <c r="T26" s="4" t="s">
        <v>33</v>
      </c>
      <c r="U26" s="4">
        <v>4.84</v>
      </c>
      <c r="V26" s="4">
        <v>0</v>
      </c>
      <c r="W26" s="4">
        <v>0</v>
      </c>
      <c r="X26" s="4">
        <v>2268585</v>
      </c>
      <c r="Y26" s="4" t="s">
        <v>105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7"/>
  <sheetViews>
    <sheetView tabSelected="1" workbookViewId="0">
      <selection activeCell="H1" sqref="H1"/>
    </sheetView>
  </sheetViews>
  <sheetFormatPr defaultColWidth="9" defaultRowHeight="13.5"/>
  <cols>
    <col min="1" max="1" width="12.87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106</v>
      </c>
    </row>
    <row r="2" s="4" customFormat="1" hidden="1" spans="1:9">
      <c r="A2" s="4">
        <v>16538550508</v>
      </c>
      <c r="B2" s="5">
        <v>44486</v>
      </c>
      <c r="C2" s="5">
        <v>44488</v>
      </c>
      <c r="D2" s="4">
        <v>983.28</v>
      </c>
      <c r="E2" s="4" t="str">
        <f>VLOOKUP(A2,HOP!A:L,12,0)</f>
        <v>983.28</v>
      </c>
      <c r="F2" s="4" t="str">
        <f>VLOOKUP(A2,HOP!A:C,3,0)</f>
        <v>2276835</v>
      </c>
      <c r="G2" s="4">
        <f>D2-E2</f>
        <v>0</v>
      </c>
      <c r="H2" s="4" t="str">
        <f>$H$1&amp;F2</f>
        <v>,2276835</v>
      </c>
      <c r="I2" s="4" t="str">
        <f>VLOOKUP(A2,HOP!A:T,20,0)</f>
        <v>直采</v>
      </c>
    </row>
    <row r="3" s="4" customFormat="1" hidden="1" spans="1:9">
      <c r="A3" s="4">
        <v>16561904956</v>
      </c>
      <c r="B3" s="5">
        <v>44485</v>
      </c>
      <c r="C3" s="5">
        <v>44488</v>
      </c>
      <c r="D3" s="4">
        <v>865.81</v>
      </c>
      <c r="E3" s="4" t="str">
        <f>VLOOKUP(A3,HOP!A:L,12,0)</f>
        <v>865.81</v>
      </c>
      <c r="F3" s="4" t="str">
        <f>VLOOKUP(A3,HOP!A:C,3,0)</f>
        <v>2278408</v>
      </c>
      <c r="G3" s="4">
        <f t="shared" ref="G3:G26" si="0">D3-E3</f>
        <v>0</v>
      </c>
      <c r="H3" s="4" t="str">
        <f t="shared" ref="H3:H26" si="1">$H$1&amp;F3</f>
        <v>,2278408</v>
      </c>
      <c r="I3" s="4" t="str">
        <f>VLOOKUP(A3,HOP!A:T,20,0)</f>
        <v>直连</v>
      </c>
    </row>
    <row r="4" s="4" customFormat="1" hidden="1" spans="1:9">
      <c r="A4" s="4">
        <v>16572986793</v>
      </c>
      <c r="B4" s="5">
        <v>44487</v>
      </c>
      <c r="C4" s="5">
        <v>44488</v>
      </c>
      <c r="D4" s="4">
        <v>280.17</v>
      </c>
      <c r="E4" s="4" t="str">
        <f>VLOOKUP(A4,HOP!A:L,12,0)</f>
        <v>280.17</v>
      </c>
      <c r="F4" s="4" t="str">
        <f>VLOOKUP(A4,HOP!A:C,3,0)</f>
        <v>2278754</v>
      </c>
      <c r="G4" s="4">
        <f t="shared" si="0"/>
        <v>0</v>
      </c>
      <c r="H4" s="4" t="str">
        <f t="shared" si="1"/>
        <v>,2278754</v>
      </c>
      <c r="I4" s="4" t="str">
        <f>VLOOKUP(A4,HOP!A:T,20,0)</f>
        <v>Saas酒店</v>
      </c>
    </row>
    <row r="5" s="4" customFormat="1" hidden="1" spans="1:9">
      <c r="A5" s="4">
        <v>16573000142</v>
      </c>
      <c r="B5" s="5">
        <v>44487</v>
      </c>
      <c r="C5" s="5">
        <v>44488</v>
      </c>
      <c r="D5" s="4">
        <v>320.2</v>
      </c>
      <c r="E5" s="4" t="str">
        <f>VLOOKUP(A5,HOP!A:L,12,0)</f>
        <v>320.20</v>
      </c>
      <c r="F5" s="4" t="str">
        <f>VLOOKUP(A5,HOP!A:C,3,0)</f>
        <v>2278755</v>
      </c>
      <c r="G5" s="4">
        <f t="shared" si="0"/>
        <v>0</v>
      </c>
      <c r="H5" s="4" t="str">
        <f t="shared" si="1"/>
        <v>,2278755</v>
      </c>
      <c r="I5" s="4" t="str">
        <f>VLOOKUP(A5,HOP!A:T,20,0)</f>
        <v>Saas酒店</v>
      </c>
    </row>
    <row r="6" s="4" customFormat="1" hidden="1" spans="1:9">
      <c r="A6" s="4">
        <v>16583562015</v>
      </c>
      <c r="B6" s="5">
        <v>44487</v>
      </c>
      <c r="C6" s="5">
        <v>44488</v>
      </c>
      <c r="D6" s="4">
        <v>720</v>
      </c>
      <c r="E6" s="4" t="str">
        <f>VLOOKUP(A6,HOP!A:L,12,0)</f>
        <v>720.00</v>
      </c>
      <c r="F6" s="4" t="str">
        <f>VLOOKUP(A6,HOP!A:C,3,0)</f>
        <v>2279311</v>
      </c>
      <c r="G6" s="4">
        <f t="shared" si="0"/>
        <v>0</v>
      </c>
      <c r="H6" s="4" t="str">
        <f t="shared" si="1"/>
        <v>,2279311</v>
      </c>
      <c r="I6" s="4" t="str">
        <f>VLOOKUP(A6,HOP!A:T,20,0)</f>
        <v>直采</v>
      </c>
    </row>
    <row r="7" s="4" customFormat="1" hidden="1" spans="1:9">
      <c r="A7" s="4">
        <v>16584411753</v>
      </c>
      <c r="B7" s="5">
        <v>44487</v>
      </c>
      <c r="C7" s="5">
        <v>44488</v>
      </c>
      <c r="D7" s="4">
        <v>225.43</v>
      </c>
      <c r="E7" s="4" t="str">
        <f>VLOOKUP(A7,HOP!A:L,12,0)</f>
        <v>225.43</v>
      </c>
      <c r="F7" s="4" t="str">
        <f>VLOOKUP(A7,HOP!A:C,3,0)</f>
        <v>2279479</v>
      </c>
      <c r="G7" s="4">
        <f t="shared" si="0"/>
        <v>0</v>
      </c>
      <c r="H7" s="4" t="str">
        <f t="shared" si="1"/>
        <v>,2279479</v>
      </c>
      <c r="I7" s="4" t="str">
        <f>VLOOKUP(A7,HOP!A:T,20,0)</f>
        <v>直连</v>
      </c>
    </row>
    <row r="8" s="4" customFormat="1" hidden="1" spans="1:9">
      <c r="A8" s="4">
        <v>16585244848</v>
      </c>
      <c r="B8" s="5">
        <v>44487</v>
      </c>
      <c r="C8" s="5">
        <v>44488</v>
      </c>
      <c r="D8" s="4">
        <v>106.6</v>
      </c>
      <c r="E8" s="4" t="str">
        <f>VLOOKUP(A8,HOP!A:L,12,0)</f>
        <v>106.60</v>
      </c>
      <c r="F8" s="4" t="str">
        <f>VLOOKUP(A8,HOP!A:C,3,0)</f>
        <v>2279552</v>
      </c>
      <c r="G8" s="4">
        <f t="shared" si="0"/>
        <v>0</v>
      </c>
      <c r="H8" s="4" t="str">
        <f t="shared" si="1"/>
        <v>,2279552</v>
      </c>
      <c r="I8" s="4" t="str">
        <f>VLOOKUP(A8,HOP!A:T,20,0)</f>
        <v>直连</v>
      </c>
    </row>
    <row r="9" s="4" customFormat="1" hidden="1" spans="1:9">
      <c r="A9" s="4">
        <v>16585640004</v>
      </c>
      <c r="B9" s="5">
        <v>44487</v>
      </c>
      <c r="C9" s="5">
        <v>44488</v>
      </c>
      <c r="D9" s="4">
        <v>164.06</v>
      </c>
      <c r="E9" s="4" t="str">
        <f>VLOOKUP(A9,HOP!A:L,12,0)</f>
        <v>164.06</v>
      </c>
      <c r="F9" s="4" t="str">
        <f>VLOOKUP(A9,HOP!A:C,3,0)</f>
        <v>2279585</v>
      </c>
      <c r="G9" s="4">
        <f t="shared" si="0"/>
        <v>0</v>
      </c>
      <c r="H9" s="4" t="str">
        <f t="shared" si="1"/>
        <v>,2279585</v>
      </c>
      <c r="I9" s="4" t="str">
        <f>VLOOKUP(A9,HOP!A:T,20,0)</f>
        <v>直连</v>
      </c>
    </row>
    <row r="10" s="4" customFormat="1" hidden="1" spans="1:9">
      <c r="A10" s="4">
        <v>16585880313</v>
      </c>
      <c r="B10" s="5">
        <v>44487</v>
      </c>
      <c r="C10" s="5">
        <v>44488</v>
      </c>
      <c r="D10" s="4">
        <v>170.15</v>
      </c>
      <c r="E10" s="4" t="str">
        <f>VLOOKUP(A10,HOP!A:L,12,0)</f>
        <v>170.15</v>
      </c>
      <c r="F10" s="4" t="str">
        <f>VLOOKUP(A10,HOP!A:C,3,0)</f>
        <v>2279601</v>
      </c>
      <c r="G10" s="4">
        <f t="shared" si="0"/>
        <v>0</v>
      </c>
      <c r="H10" s="4" t="str">
        <f t="shared" si="1"/>
        <v>,2279601</v>
      </c>
      <c r="I10" s="4" t="str">
        <f>VLOOKUP(A10,HOP!A:T,20,0)</f>
        <v>直连</v>
      </c>
    </row>
    <row r="11" s="4" customFormat="1" hidden="1" spans="1:9">
      <c r="A11" s="4">
        <v>16585917661</v>
      </c>
      <c r="B11" s="5">
        <v>44487</v>
      </c>
      <c r="C11" s="5">
        <v>44488</v>
      </c>
      <c r="D11" s="4">
        <v>147.55</v>
      </c>
      <c r="E11" s="4" t="str">
        <f>VLOOKUP(A11,HOP!A:L,12,0)</f>
        <v>147.55</v>
      </c>
      <c r="F11" s="4" t="str">
        <f>VLOOKUP(A11,HOP!A:C,3,0)</f>
        <v>2279604</v>
      </c>
      <c r="G11" s="4">
        <f t="shared" si="0"/>
        <v>0</v>
      </c>
      <c r="H11" s="4" t="str">
        <f t="shared" si="1"/>
        <v>,2279604</v>
      </c>
      <c r="I11" s="4" t="str">
        <f>VLOOKUP(A11,HOP!A:T,20,0)</f>
        <v>直连</v>
      </c>
    </row>
    <row r="12" s="4" customFormat="1" hidden="1" spans="1:9">
      <c r="A12" s="4">
        <v>16586196337</v>
      </c>
      <c r="B12" s="5">
        <v>44487</v>
      </c>
      <c r="C12" s="5">
        <v>44488</v>
      </c>
      <c r="D12" s="4">
        <v>295.22</v>
      </c>
      <c r="E12" s="4" t="str">
        <f>VLOOKUP(A12,HOP!A:L,12,0)</f>
        <v>295.22</v>
      </c>
      <c r="F12" s="4" t="str">
        <f>VLOOKUP(A12,HOP!A:C,3,0)</f>
        <v>2279630</v>
      </c>
      <c r="G12" s="4">
        <f t="shared" si="0"/>
        <v>0</v>
      </c>
      <c r="H12" s="4" t="str">
        <f t="shared" si="1"/>
        <v>,2279630</v>
      </c>
      <c r="I12" s="4" t="str">
        <f>VLOOKUP(A12,HOP!A:T,20,0)</f>
        <v>直连</v>
      </c>
    </row>
    <row r="13" s="4" customFormat="1" hidden="1" spans="1:9">
      <c r="A13" s="4">
        <v>16586305952</v>
      </c>
      <c r="B13" s="5">
        <v>44487</v>
      </c>
      <c r="C13" s="5">
        <v>44488</v>
      </c>
      <c r="D13" s="4">
        <v>116.85</v>
      </c>
      <c r="E13" s="4" t="str">
        <f>VLOOKUP(A13,HOP!A:L,12,0)</f>
        <v>116.85</v>
      </c>
      <c r="F13" s="4" t="str">
        <f>VLOOKUP(A13,HOP!A:C,3,0)</f>
        <v>2279645</v>
      </c>
      <c r="G13" s="4">
        <f t="shared" si="0"/>
        <v>0</v>
      </c>
      <c r="H13" s="4" t="str">
        <f t="shared" si="1"/>
        <v>,2279645</v>
      </c>
      <c r="I13" s="4" t="str">
        <f>VLOOKUP(A13,HOP!A:T,20,0)</f>
        <v>直连</v>
      </c>
    </row>
    <row r="14" s="4" customFormat="1" hidden="1" spans="1:9">
      <c r="A14" s="4">
        <v>16586415116</v>
      </c>
      <c r="B14" s="5">
        <v>44487</v>
      </c>
      <c r="C14" s="5">
        <v>44488</v>
      </c>
      <c r="D14" s="4">
        <v>117.88</v>
      </c>
      <c r="E14" s="4" t="str">
        <f>VLOOKUP(A14,HOP!A:L,12,0)</f>
        <v>117.88</v>
      </c>
      <c r="F14" s="4" t="str">
        <f>VLOOKUP(A14,HOP!A:C,3,0)</f>
        <v>2279655</v>
      </c>
      <c r="G14" s="4">
        <f t="shared" si="0"/>
        <v>0</v>
      </c>
      <c r="H14" s="4" t="str">
        <f t="shared" si="1"/>
        <v>,2279655</v>
      </c>
      <c r="I14" s="4" t="str">
        <f>VLOOKUP(A14,HOP!A:T,20,0)</f>
        <v>直连</v>
      </c>
    </row>
    <row r="15" s="4" customFormat="1" hidden="1" spans="1:9">
      <c r="A15" s="4">
        <v>16586762698</v>
      </c>
      <c r="B15" s="5">
        <v>44487</v>
      </c>
      <c r="C15" s="5">
        <v>44488</v>
      </c>
      <c r="D15" s="4">
        <v>130.18</v>
      </c>
      <c r="E15" s="4" t="str">
        <f>VLOOKUP(A15,HOP!A:L,12,0)</f>
        <v>130.18</v>
      </c>
      <c r="F15" s="4" t="str">
        <f>VLOOKUP(A15,HOP!A:C,3,0)</f>
        <v>2279682</v>
      </c>
      <c r="G15" s="4">
        <f t="shared" si="0"/>
        <v>0</v>
      </c>
      <c r="H15" s="4" t="str">
        <f t="shared" si="1"/>
        <v>,2279682</v>
      </c>
      <c r="I15" s="4" t="str">
        <f>VLOOKUP(A15,HOP!A:T,20,0)</f>
        <v>直连</v>
      </c>
    </row>
    <row r="16" s="4" customFormat="1" hidden="1" spans="1:9">
      <c r="A16" s="4">
        <v>16586949578</v>
      </c>
      <c r="B16" s="5">
        <v>44487</v>
      </c>
      <c r="C16" s="5">
        <v>44488</v>
      </c>
      <c r="D16" s="4">
        <v>213.13</v>
      </c>
      <c r="E16" s="4" t="str">
        <f>VLOOKUP(A16,HOP!A:L,12,0)</f>
        <v>213.13</v>
      </c>
      <c r="F16" s="4" t="str">
        <f>VLOOKUP(A16,HOP!A:C,3,0)</f>
        <v>2279699</v>
      </c>
      <c r="G16" s="4">
        <f t="shared" si="0"/>
        <v>0</v>
      </c>
      <c r="H16" s="4" t="str">
        <f t="shared" si="1"/>
        <v>,2279699</v>
      </c>
      <c r="I16" s="4" t="str">
        <f>VLOOKUP(A16,HOP!A:T,20,0)</f>
        <v>直采</v>
      </c>
    </row>
    <row r="17" s="4" customFormat="1" hidden="1" spans="1:9">
      <c r="A17" s="4">
        <v>16586962303</v>
      </c>
      <c r="B17" s="5">
        <v>44487</v>
      </c>
      <c r="C17" s="5">
        <v>44488</v>
      </c>
      <c r="D17" s="4">
        <v>137.35</v>
      </c>
      <c r="E17" s="4" t="str">
        <f>VLOOKUP(A17,HOP!A:L,12,0)</f>
        <v>137.35</v>
      </c>
      <c r="F17" s="4" t="str">
        <f>VLOOKUP(A17,HOP!A:C,3,0)</f>
        <v>2279700</v>
      </c>
      <c r="G17" s="4">
        <f t="shared" si="0"/>
        <v>0</v>
      </c>
      <c r="H17" s="4" t="str">
        <f t="shared" si="1"/>
        <v>,2279700</v>
      </c>
      <c r="I17" s="4" t="str">
        <f>VLOOKUP(A17,HOP!A:T,20,0)</f>
        <v>直连</v>
      </c>
    </row>
    <row r="18" s="4" customFormat="1" hidden="1" spans="1:9">
      <c r="A18" s="4">
        <v>16590431937</v>
      </c>
      <c r="B18" s="5">
        <v>44487</v>
      </c>
      <c r="C18" s="5">
        <v>44488</v>
      </c>
      <c r="D18" s="4">
        <v>153.01</v>
      </c>
      <c r="E18" s="4" t="str">
        <f>VLOOKUP(A18,HOP!A:L,12,0)</f>
        <v>153.01</v>
      </c>
      <c r="F18" s="4" t="str">
        <f>VLOOKUP(A18,HOP!A:C,3,0)</f>
        <v>2279727</v>
      </c>
      <c r="G18" s="4">
        <f t="shared" si="0"/>
        <v>0</v>
      </c>
      <c r="H18" s="4" t="str">
        <f t="shared" si="1"/>
        <v>,2279727</v>
      </c>
      <c r="I18" s="4" t="str">
        <f>VLOOKUP(A18,HOP!A:T,20,0)</f>
        <v>直连</v>
      </c>
    </row>
    <row r="19" s="4" customFormat="1" hidden="1" spans="1:9">
      <c r="A19" s="4">
        <v>16590883033</v>
      </c>
      <c r="B19" s="5">
        <v>44487</v>
      </c>
      <c r="C19" s="5">
        <v>44488</v>
      </c>
      <c r="D19" s="4">
        <v>164.06</v>
      </c>
      <c r="E19" s="4" t="str">
        <f>VLOOKUP(A19,HOP!A:L,12,0)</f>
        <v>164.06</v>
      </c>
      <c r="F19" s="4" t="str">
        <f>VLOOKUP(A19,HOP!A:C,3,0)</f>
        <v>2279742</v>
      </c>
      <c r="G19" s="4">
        <f t="shared" si="0"/>
        <v>0</v>
      </c>
      <c r="H19" s="4" t="str">
        <f t="shared" si="1"/>
        <v>,2279742</v>
      </c>
      <c r="I19" s="4" t="str">
        <f>VLOOKUP(A19,HOP!A:T,20,0)</f>
        <v>直连</v>
      </c>
    </row>
    <row r="20" s="4" customFormat="1" hidden="1" spans="1:9">
      <c r="A20" s="4">
        <v>16591479702</v>
      </c>
      <c r="B20" s="5">
        <v>44487</v>
      </c>
      <c r="C20" s="5">
        <v>44488</v>
      </c>
      <c r="D20" s="4">
        <v>689.52</v>
      </c>
      <c r="E20" s="4" t="str">
        <f>VLOOKUP(A20,HOP!A:L,12,0)</f>
        <v>689.52</v>
      </c>
      <c r="F20" s="4" t="str">
        <f>VLOOKUP(A20,HOP!A:C,3,0)</f>
        <v>2279771</v>
      </c>
      <c r="G20" s="4">
        <f t="shared" si="0"/>
        <v>0</v>
      </c>
      <c r="H20" s="4" t="str">
        <f t="shared" si="1"/>
        <v>,2279771</v>
      </c>
      <c r="I20" s="4" t="str">
        <f>VLOOKUP(A20,HOP!A:T,20,0)</f>
        <v>直连</v>
      </c>
    </row>
    <row r="21" s="4" customFormat="1" hidden="1" spans="1:9">
      <c r="A21" s="4">
        <v>16591847860</v>
      </c>
      <c r="B21" s="5">
        <v>44487</v>
      </c>
      <c r="C21" s="5">
        <v>44488</v>
      </c>
      <c r="D21" s="4">
        <v>164.98</v>
      </c>
      <c r="E21" s="4" t="str">
        <f>VLOOKUP(A21,HOP!A:L,12,0)</f>
        <v>164.98</v>
      </c>
      <c r="F21" s="4" t="str">
        <f>VLOOKUP(A21,HOP!A:C,3,0)</f>
        <v>2279805</v>
      </c>
      <c r="G21" s="4">
        <f t="shared" si="0"/>
        <v>0</v>
      </c>
      <c r="H21" s="4" t="str">
        <f t="shared" si="1"/>
        <v>,2279805</v>
      </c>
      <c r="I21" s="4" t="str">
        <f>VLOOKUP(A21,HOP!A:T,20,0)</f>
        <v>直连</v>
      </c>
    </row>
    <row r="22" s="4" customFormat="1" hidden="1" spans="1:9">
      <c r="A22" s="4">
        <v>16591944077</v>
      </c>
      <c r="B22" s="5">
        <v>44487</v>
      </c>
      <c r="C22" s="5">
        <v>44488</v>
      </c>
      <c r="D22" s="4">
        <v>192.7</v>
      </c>
      <c r="E22" s="4" t="str">
        <f>VLOOKUP(A22,HOP!A:L,12,0)</f>
        <v>192.70</v>
      </c>
      <c r="F22" s="4" t="str">
        <f>VLOOKUP(A22,HOP!A:C,3,0)</f>
        <v>2279814</v>
      </c>
      <c r="G22" s="4">
        <f t="shared" si="0"/>
        <v>0</v>
      </c>
      <c r="H22" s="4" t="str">
        <f t="shared" si="1"/>
        <v>,2279814</v>
      </c>
      <c r="I22" s="4" t="str">
        <f>VLOOKUP(A22,HOP!A:T,20,0)</f>
        <v>直连</v>
      </c>
    </row>
    <row r="23" s="4" customFormat="1" hidden="1" spans="1:9">
      <c r="A23" s="4">
        <v>16592492425</v>
      </c>
      <c r="B23" s="5">
        <v>44487</v>
      </c>
      <c r="C23" s="5">
        <v>44488</v>
      </c>
      <c r="D23" s="4">
        <v>356.54</v>
      </c>
      <c r="E23" s="4" t="str">
        <f>VLOOKUP(A23,HOP!A:L,12,0)</f>
        <v>356.54</v>
      </c>
      <c r="F23" s="4" t="str">
        <f>VLOOKUP(A23,HOP!A:C,3,0)</f>
        <v>2279883</v>
      </c>
      <c r="G23" s="4">
        <f t="shared" si="0"/>
        <v>0</v>
      </c>
      <c r="H23" s="4" t="str">
        <f t="shared" si="1"/>
        <v>,2279883</v>
      </c>
      <c r="I23" s="4" t="str">
        <f>VLOOKUP(A23,HOP!A:T,20,0)</f>
        <v>直连</v>
      </c>
    </row>
    <row r="24" s="4" customFormat="1" spans="1:10">
      <c r="A24" s="4">
        <v>16393587869</v>
      </c>
      <c r="B24" s="5">
        <v>44469</v>
      </c>
      <c r="C24" s="5">
        <v>44470</v>
      </c>
      <c r="D24" s="4">
        <v>4.58</v>
      </c>
      <c r="E24" s="4" t="e">
        <f>VLOOKUP(A24,HOP!A:L,12,0)</f>
        <v>#N/A</v>
      </c>
      <c r="F24" s="4">
        <v>2267584</v>
      </c>
      <c r="G24" s="4" t="e">
        <f t="shared" si="0"/>
        <v>#N/A</v>
      </c>
      <c r="H24" s="4" t="str">
        <f t="shared" si="1"/>
        <v>,2267584</v>
      </c>
      <c r="I24" s="4" t="e">
        <f>VLOOKUP(A24,HOP!A:T,20,0)</f>
        <v>#N/A</v>
      </c>
      <c r="J24" s="4" t="s">
        <v>107</v>
      </c>
    </row>
    <row r="25" s="4" customFormat="1" spans="1:10">
      <c r="A25" s="4">
        <v>16379926548</v>
      </c>
      <c r="B25" s="5">
        <v>44474</v>
      </c>
      <c r="C25" s="5">
        <v>44476</v>
      </c>
      <c r="D25" s="4">
        <v>4.45</v>
      </c>
      <c r="E25" s="4" t="e">
        <f>VLOOKUP(A25,HOP!A:L,12,0)</f>
        <v>#N/A</v>
      </c>
      <c r="F25" s="4">
        <v>2265957</v>
      </c>
      <c r="G25" s="4" t="e">
        <f t="shared" si="0"/>
        <v>#N/A</v>
      </c>
      <c r="H25" s="4" t="str">
        <f t="shared" si="1"/>
        <v>,2265957</v>
      </c>
      <c r="I25" s="4" t="e">
        <f>VLOOKUP(A25,HOP!A:T,20,0)</f>
        <v>#N/A</v>
      </c>
      <c r="J25" s="4" t="s">
        <v>108</v>
      </c>
    </row>
    <row r="26" s="4" customFormat="1" spans="1:10">
      <c r="A26" s="4">
        <v>16403689543</v>
      </c>
      <c r="B26" s="5">
        <v>44473</v>
      </c>
      <c r="C26" s="5">
        <v>44475</v>
      </c>
      <c r="D26" s="4">
        <v>4.84</v>
      </c>
      <c r="E26" s="4" t="e">
        <f>VLOOKUP(A26,HOP!A:L,12,0)</f>
        <v>#N/A</v>
      </c>
      <c r="F26" s="4">
        <v>2268585</v>
      </c>
      <c r="G26" s="4" t="e">
        <f t="shared" si="0"/>
        <v>#N/A</v>
      </c>
      <c r="H26" s="4" t="str">
        <f t="shared" si="1"/>
        <v>,2268585</v>
      </c>
      <c r="I26" s="4" t="e">
        <f>VLOOKUP(A26,HOP!A:T,20,0)</f>
        <v>#N/A</v>
      </c>
      <c r="J26" s="4" t="s">
        <v>109</v>
      </c>
    </row>
    <row r="28" spans="4:4">
      <c r="D28" s="4">
        <f>SUM(D2:D27)</f>
        <v>6728.54</v>
      </c>
    </row>
    <row r="33" spans="1:5">
      <c r="A33" s="4" t="s">
        <v>110</v>
      </c>
      <c r="D33" s="4">
        <v>1916.41</v>
      </c>
      <c r="E33" s="4">
        <v>2331.21</v>
      </c>
    </row>
    <row r="34" spans="1:5">
      <c r="A34" s="4" t="s">
        <v>111</v>
      </c>
      <c r="D34" s="4">
        <v>4211.76</v>
      </c>
      <c r="E34" s="4">
        <v>5123.38</v>
      </c>
    </row>
    <row r="35" spans="1:5">
      <c r="A35" s="4" t="s">
        <v>112</v>
      </c>
      <c r="D35" s="4">
        <v>600.37</v>
      </c>
      <c r="E35" s="4">
        <v>730.32</v>
      </c>
    </row>
    <row r="36" spans="1:5">
      <c r="A36" s="4" t="s">
        <v>113</v>
      </c>
      <c r="D36" s="4">
        <f>SUM(D33:D35)</f>
        <v>6728.54</v>
      </c>
      <c r="E36" s="4">
        <f>SUM(E33:E35)</f>
        <v>8184.91</v>
      </c>
    </row>
    <row r="37" spans="1:1">
      <c r="A37" s="4" t="s">
        <v>114</v>
      </c>
    </row>
  </sheetData>
  <autoFilter ref="A1:XFD37"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115</v>
      </c>
      <c r="B1" s="2" t="s">
        <v>116</v>
      </c>
      <c r="C1" s="2" t="s">
        <v>117</v>
      </c>
      <c r="D1" s="2" t="s">
        <v>118</v>
      </c>
      <c r="E1" s="2" t="s">
        <v>13</v>
      </c>
      <c r="F1" s="2" t="s">
        <v>5</v>
      </c>
      <c r="G1" s="2" t="s">
        <v>6</v>
      </c>
      <c r="H1" s="2" t="s">
        <v>119</v>
      </c>
      <c r="I1" s="2" t="s">
        <v>120</v>
      </c>
      <c r="J1" s="2" t="s">
        <v>121</v>
      </c>
      <c r="K1" s="2" t="s">
        <v>122</v>
      </c>
      <c r="L1" s="2" t="s">
        <v>123</v>
      </c>
      <c r="M1" s="2" t="s">
        <v>124</v>
      </c>
      <c r="N1" s="2" t="s">
        <v>125</v>
      </c>
      <c r="O1" s="2" t="s">
        <v>126</v>
      </c>
      <c r="P1" s="2" t="s">
        <v>127</v>
      </c>
      <c r="Q1" s="2" t="s">
        <v>128</v>
      </c>
      <c r="R1" s="2" t="s">
        <v>129</v>
      </c>
      <c r="S1" s="2" t="s">
        <v>130</v>
      </c>
      <c r="T1" s="2" t="s">
        <v>131</v>
      </c>
    </row>
    <row r="2" s="1" customFormat="1" spans="1:20">
      <c r="A2" s="3">
        <v>16592492425</v>
      </c>
      <c r="B2" s="1" t="s">
        <v>132</v>
      </c>
      <c r="C2" s="1" t="s">
        <v>133</v>
      </c>
      <c r="D2" s="1" t="s">
        <v>134</v>
      </c>
      <c r="E2" s="1" t="s">
        <v>93</v>
      </c>
      <c r="F2" s="1" t="s">
        <v>132</v>
      </c>
      <c r="G2" s="1" t="s">
        <v>135</v>
      </c>
      <c r="H2" s="1" t="s">
        <v>136</v>
      </c>
      <c r="I2" s="1" t="s">
        <v>137</v>
      </c>
      <c r="J2" s="1" t="s">
        <v>138</v>
      </c>
      <c r="K2" s="1" t="s">
        <v>137</v>
      </c>
      <c r="L2" s="1" t="s">
        <v>137</v>
      </c>
      <c r="M2" s="1" t="s">
        <v>139</v>
      </c>
      <c r="N2" s="1" t="s">
        <v>139</v>
      </c>
      <c r="O2" s="1" t="s">
        <v>140</v>
      </c>
      <c r="P2" s="1" t="s">
        <v>141</v>
      </c>
      <c r="Q2" s="1" t="s">
        <v>142</v>
      </c>
      <c r="R2" s="1" t="s">
        <v>143</v>
      </c>
      <c r="S2" s="1" t="s">
        <v>144</v>
      </c>
      <c r="T2" s="1" t="s">
        <v>145</v>
      </c>
    </row>
    <row r="3" s="1" customFormat="1" spans="1:20">
      <c r="A3" s="3">
        <v>16591944077</v>
      </c>
      <c r="B3" s="1" t="s">
        <v>132</v>
      </c>
      <c r="C3" s="1" t="s">
        <v>146</v>
      </c>
      <c r="D3" s="1" t="s">
        <v>147</v>
      </c>
      <c r="E3" s="1" t="s">
        <v>90</v>
      </c>
      <c r="F3" s="1" t="s">
        <v>132</v>
      </c>
      <c r="G3" s="1" t="s">
        <v>135</v>
      </c>
      <c r="H3" s="1" t="s">
        <v>136</v>
      </c>
      <c r="I3" s="1" t="s">
        <v>148</v>
      </c>
      <c r="J3" s="1" t="s">
        <v>138</v>
      </c>
      <c r="K3" s="1" t="s">
        <v>148</v>
      </c>
      <c r="L3" s="1" t="s">
        <v>148</v>
      </c>
      <c r="M3" s="1" t="s">
        <v>139</v>
      </c>
      <c r="N3" s="1" t="s">
        <v>139</v>
      </c>
      <c r="O3" s="1" t="s">
        <v>140</v>
      </c>
      <c r="P3" s="1" t="s">
        <v>141</v>
      </c>
      <c r="Q3" s="1" t="s">
        <v>149</v>
      </c>
      <c r="R3" s="1" t="s">
        <v>143</v>
      </c>
      <c r="S3" s="1" t="s">
        <v>144</v>
      </c>
      <c r="T3" s="1" t="s">
        <v>145</v>
      </c>
    </row>
    <row r="4" s="1" customFormat="1" spans="1:20">
      <c r="A4" s="3">
        <v>16591847860</v>
      </c>
      <c r="B4" s="1" t="s">
        <v>132</v>
      </c>
      <c r="C4" s="1" t="s">
        <v>150</v>
      </c>
      <c r="D4" s="1" t="s">
        <v>151</v>
      </c>
      <c r="E4" s="1" t="s">
        <v>87</v>
      </c>
      <c r="F4" s="1" t="s">
        <v>132</v>
      </c>
      <c r="G4" s="1" t="s">
        <v>135</v>
      </c>
      <c r="H4" s="1" t="s">
        <v>136</v>
      </c>
      <c r="I4" s="1" t="s">
        <v>152</v>
      </c>
      <c r="J4" s="1" t="s">
        <v>138</v>
      </c>
      <c r="K4" s="1" t="s">
        <v>152</v>
      </c>
      <c r="L4" s="1" t="s">
        <v>152</v>
      </c>
      <c r="M4" s="1" t="s">
        <v>139</v>
      </c>
      <c r="N4" s="1" t="s">
        <v>139</v>
      </c>
      <c r="O4" s="1" t="s">
        <v>140</v>
      </c>
      <c r="P4" s="1" t="s">
        <v>141</v>
      </c>
      <c r="Q4" s="1" t="s">
        <v>153</v>
      </c>
      <c r="R4" s="1" t="s">
        <v>143</v>
      </c>
      <c r="S4" s="1" t="s">
        <v>144</v>
      </c>
      <c r="T4" s="1" t="s">
        <v>145</v>
      </c>
    </row>
    <row r="5" s="1" customFormat="1" spans="1:20">
      <c r="A5" s="3">
        <v>16591479702</v>
      </c>
      <c r="B5" s="1" t="s">
        <v>132</v>
      </c>
      <c r="C5" s="1" t="s">
        <v>154</v>
      </c>
      <c r="D5" s="1" t="s">
        <v>155</v>
      </c>
      <c r="E5" s="1" t="s">
        <v>84</v>
      </c>
      <c r="F5" s="1" t="s">
        <v>132</v>
      </c>
      <c r="G5" s="1" t="s">
        <v>135</v>
      </c>
      <c r="H5" s="1" t="s">
        <v>136</v>
      </c>
      <c r="I5" s="1" t="s">
        <v>156</v>
      </c>
      <c r="J5" s="1" t="s">
        <v>138</v>
      </c>
      <c r="K5" s="1" t="s">
        <v>156</v>
      </c>
      <c r="L5" s="1" t="s">
        <v>156</v>
      </c>
      <c r="M5" s="1" t="s">
        <v>139</v>
      </c>
      <c r="N5" s="1" t="s">
        <v>139</v>
      </c>
      <c r="O5" s="1" t="s">
        <v>140</v>
      </c>
      <c r="P5" s="1" t="s">
        <v>141</v>
      </c>
      <c r="Q5" s="1" t="s">
        <v>157</v>
      </c>
      <c r="R5" s="1" t="s">
        <v>143</v>
      </c>
      <c r="S5" s="1" t="s">
        <v>144</v>
      </c>
      <c r="T5" s="1" t="s">
        <v>145</v>
      </c>
    </row>
    <row r="6" s="1" customFormat="1" spans="1:20">
      <c r="A6" s="3">
        <v>16590883033</v>
      </c>
      <c r="B6" s="1" t="s">
        <v>132</v>
      </c>
      <c r="C6" s="1" t="s">
        <v>158</v>
      </c>
      <c r="D6" s="1" t="s">
        <v>159</v>
      </c>
      <c r="E6" s="1" t="s">
        <v>81</v>
      </c>
      <c r="F6" s="1" t="s">
        <v>132</v>
      </c>
      <c r="G6" s="1" t="s">
        <v>135</v>
      </c>
      <c r="H6" s="1" t="s">
        <v>136</v>
      </c>
      <c r="I6" s="1" t="s">
        <v>160</v>
      </c>
      <c r="J6" s="1" t="s">
        <v>138</v>
      </c>
      <c r="K6" s="1" t="s">
        <v>160</v>
      </c>
      <c r="L6" s="1" t="s">
        <v>160</v>
      </c>
      <c r="M6" s="1" t="s">
        <v>139</v>
      </c>
      <c r="N6" s="1" t="s">
        <v>139</v>
      </c>
      <c r="O6" s="1" t="s">
        <v>140</v>
      </c>
      <c r="P6" s="1" t="s">
        <v>141</v>
      </c>
      <c r="Q6" s="1" t="s">
        <v>161</v>
      </c>
      <c r="R6" s="1" t="s">
        <v>143</v>
      </c>
      <c r="S6" s="1" t="s">
        <v>144</v>
      </c>
      <c r="T6" s="1" t="s">
        <v>145</v>
      </c>
    </row>
    <row r="7" s="1" customFormat="1" spans="1:20">
      <c r="A7" s="3">
        <v>16590629068</v>
      </c>
      <c r="B7" s="1" t="s">
        <v>132</v>
      </c>
      <c r="C7" s="1" t="s">
        <v>162</v>
      </c>
      <c r="D7" s="1" t="s">
        <v>163</v>
      </c>
      <c r="E7" s="1" t="s">
        <v>164</v>
      </c>
      <c r="F7" s="1" t="s">
        <v>132</v>
      </c>
      <c r="G7" s="1" t="s">
        <v>135</v>
      </c>
      <c r="H7" s="1" t="s">
        <v>136</v>
      </c>
      <c r="I7" s="1" t="s">
        <v>165</v>
      </c>
      <c r="J7" s="1" t="s">
        <v>138</v>
      </c>
      <c r="K7" s="1" t="s">
        <v>165</v>
      </c>
      <c r="L7" s="1" t="s">
        <v>140</v>
      </c>
      <c r="M7" s="1" t="s">
        <v>166</v>
      </c>
      <c r="N7" s="1" t="s">
        <v>166</v>
      </c>
      <c r="O7" s="1" t="s">
        <v>140</v>
      </c>
      <c r="P7" s="1" t="s">
        <v>141</v>
      </c>
      <c r="Q7" s="1" t="s">
        <v>167</v>
      </c>
      <c r="R7" s="1" t="s">
        <v>143</v>
      </c>
      <c r="S7" s="1" t="s">
        <v>144</v>
      </c>
      <c r="T7" s="1" t="s">
        <v>145</v>
      </c>
    </row>
    <row r="8" s="1" customFormat="1" spans="1:20">
      <c r="A8" s="3">
        <v>16590431937</v>
      </c>
      <c r="B8" s="1" t="s">
        <v>132</v>
      </c>
      <c r="C8" s="1" t="s">
        <v>168</v>
      </c>
      <c r="D8" s="1" t="s">
        <v>169</v>
      </c>
      <c r="E8" s="1" t="s">
        <v>79</v>
      </c>
      <c r="F8" s="1" t="s">
        <v>132</v>
      </c>
      <c r="G8" s="1" t="s">
        <v>135</v>
      </c>
      <c r="H8" s="1" t="s">
        <v>136</v>
      </c>
      <c r="I8" s="1" t="s">
        <v>170</v>
      </c>
      <c r="J8" s="1" t="s">
        <v>138</v>
      </c>
      <c r="K8" s="1" t="s">
        <v>170</v>
      </c>
      <c r="L8" s="1" t="s">
        <v>170</v>
      </c>
      <c r="M8" s="1" t="s">
        <v>139</v>
      </c>
      <c r="N8" s="1" t="s">
        <v>139</v>
      </c>
      <c r="O8" s="1" t="s">
        <v>140</v>
      </c>
      <c r="P8" s="1" t="s">
        <v>141</v>
      </c>
      <c r="Q8" s="1" t="s">
        <v>171</v>
      </c>
      <c r="R8" s="1" t="s">
        <v>143</v>
      </c>
      <c r="S8" s="1" t="s">
        <v>144</v>
      </c>
      <c r="T8" s="1" t="s">
        <v>145</v>
      </c>
    </row>
    <row r="9" s="1" customFormat="1" spans="1:20">
      <c r="A9" s="3">
        <v>16586962303</v>
      </c>
      <c r="B9" s="1" t="s">
        <v>132</v>
      </c>
      <c r="C9" s="1" t="s">
        <v>172</v>
      </c>
      <c r="D9" s="1" t="s">
        <v>173</v>
      </c>
      <c r="E9" s="1" t="s">
        <v>76</v>
      </c>
      <c r="F9" s="1" t="s">
        <v>132</v>
      </c>
      <c r="G9" s="1" t="s">
        <v>135</v>
      </c>
      <c r="H9" s="1" t="s">
        <v>136</v>
      </c>
      <c r="I9" s="1" t="s">
        <v>174</v>
      </c>
      <c r="J9" s="1" t="s">
        <v>138</v>
      </c>
      <c r="K9" s="1" t="s">
        <v>174</v>
      </c>
      <c r="L9" s="1" t="s">
        <v>174</v>
      </c>
      <c r="M9" s="1" t="s">
        <v>139</v>
      </c>
      <c r="N9" s="1" t="s">
        <v>139</v>
      </c>
      <c r="O9" s="1" t="s">
        <v>140</v>
      </c>
      <c r="P9" s="1" t="s">
        <v>141</v>
      </c>
      <c r="Q9" s="1" t="s">
        <v>175</v>
      </c>
      <c r="R9" s="1" t="s">
        <v>143</v>
      </c>
      <c r="S9" s="1" t="s">
        <v>144</v>
      </c>
      <c r="T9" s="1" t="s">
        <v>145</v>
      </c>
    </row>
    <row r="10" s="1" customFormat="1" spans="1:20">
      <c r="A10" s="3">
        <v>16586949578</v>
      </c>
      <c r="B10" s="1" t="s">
        <v>132</v>
      </c>
      <c r="C10" s="1" t="s">
        <v>176</v>
      </c>
      <c r="D10" s="1" t="s">
        <v>177</v>
      </c>
      <c r="E10" s="1" t="s">
        <v>74</v>
      </c>
      <c r="F10" s="1" t="s">
        <v>132</v>
      </c>
      <c r="G10" s="1" t="s">
        <v>135</v>
      </c>
      <c r="H10" s="1" t="s">
        <v>136</v>
      </c>
      <c r="I10" s="1" t="s">
        <v>178</v>
      </c>
      <c r="J10" s="1" t="s">
        <v>138</v>
      </c>
      <c r="K10" s="1" t="s">
        <v>178</v>
      </c>
      <c r="L10" s="1" t="s">
        <v>178</v>
      </c>
      <c r="M10" s="1" t="s">
        <v>139</v>
      </c>
      <c r="N10" s="1" t="s">
        <v>139</v>
      </c>
      <c r="O10" s="1" t="s">
        <v>140</v>
      </c>
      <c r="P10" s="1" t="s">
        <v>141</v>
      </c>
      <c r="Q10" s="1" t="s">
        <v>179</v>
      </c>
      <c r="R10" s="1" t="s">
        <v>143</v>
      </c>
      <c r="S10" s="1" t="s">
        <v>144</v>
      </c>
      <c r="T10" s="1" t="s">
        <v>180</v>
      </c>
    </row>
    <row r="11" s="1" customFormat="1" spans="1:20">
      <c r="A11" s="3">
        <v>16586762698</v>
      </c>
      <c r="B11" s="1" t="s">
        <v>132</v>
      </c>
      <c r="C11" s="1" t="s">
        <v>181</v>
      </c>
      <c r="D11" s="1" t="s">
        <v>173</v>
      </c>
      <c r="E11" s="1" t="s">
        <v>71</v>
      </c>
      <c r="F11" s="1" t="s">
        <v>132</v>
      </c>
      <c r="G11" s="1" t="s">
        <v>135</v>
      </c>
      <c r="H11" s="1" t="s">
        <v>136</v>
      </c>
      <c r="I11" s="1" t="s">
        <v>182</v>
      </c>
      <c r="J11" s="1" t="s">
        <v>138</v>
      </c>
      <c r="K11" s="1" t="s">
        <v>182</v>
      </c>
      <c r="L11" s="1" t="s">
        <v>182</v>
      </c>
      <c r="M11" s="1" t="s">
        <v>139</v>
      </c>
      <c r="N11" s="1" t="s">
        <v>139</v>
      </c>
      <c r="O11" s="1" t="s">
        <v>140</v>
      </c>
      <c r="P11" s="1" t="s">
        <v>141</v>
      </c>
      <c r="Q11" s="1" t="s">
        <v>183</v>
      </c>
      <c r="R11" s="1" t="s">
        <v>143</v>
      </c>
      <c r="S11" s="1" t="s">
        <v>144</v>
      </c>
      <c r="T11" s="1" t="s">
        <v>145</v>
      </c>
    </row>
    <row r="12" s="1" customFormat="1" spans="1:20">
      <c r="A12" s="3">
        <v>16586415116</v>
      </c>
      <c r="B12" s="1" t="s">
        <v>132</v>
      </c>
      <c r="C12" s="1" t="s">
        <v>184</v>
      </c>
      <c r="D12" s="1" t="s">
        <v>185</v>
      </c>
      <c r="E12" s="1" t="s">
        <v>68</v>
      </c>
      <c r="F12" s="1" t="s">
        <v>132</v>
      </c>
      <c r="G12" s="1" t="s">
        <v>135</v>
      </c>
      <c r="H12" s="1" t="s">
        <v>136</v>
      </c>
      <c r="I12" s="1" t="s">
        <v>186</v>
      </c>
      <c r="J12" s="1" t="s">
        <v>138</v>
      </c>
      <c r="K12" s="1" t="s">
        <v>186</v>
      </c>
      <c r="L12" s="1" t="s">
        <v>186</v>
      </c>
      <c r="M12" s="1" t="s">
        <v>139</v>
      </c>
      <c r="N12" s="1" t="s">
        <v>139</v>
      </c>
      <c r="O12" s="1" t="s">
        <v>140</v>
      </c>
      <c r="P12" s="1" t="s">
        <v>141</v>
      </c>
      <c r="Q12" s="1" t="s">
        <v>187</v>
      </c>
      <c r="R12" s="1" t="s">
        <v>143</v>
      </c>
      <c r="S12" s="1" t="s">
        <v>144</v>
      </c>
      <c r="T12" s="1" t="s">
        <v>145</v>
      </c>
    </row>
    <row r="13" s="1" customFormat="1" spans="1:20">
      <c r="A13" s="3">
        <v>16586305952</v>
      </c>
      <c r="B13" s="1" t="s">
        <v>132</v>
      </c>
      <c r="C13" s="1" t="s">
        <v>188</v>
      </c>
      <c r="D13" s="1" t="s">
        <v>189</v>
      </c>
      <c r="E13" s="1" t="s">
        <v>65</v>
      </c>
      <c r="F13" s="1" t="s">
        <v>132</v>
      </c>
      <c r="G13" s="1" t="s">
        <v>135</v>
      </c>
      <c r="H13" s="1" t="s">
        <v>136</v>
      </c>
      <c r="I13" s="1" t="s">
        <v>190</v>
      </c>
      <c r="J13" s="1" t="s">
        <v>138</v>
      </c>
      <c r="K13" s="1" t="s">
        <v>190</v>
      </c>
      <c r="L13" s="1" t="s">
        <v>190</v>
      </c>
      <c r="M13" s="1" t="s">
        <v>139</v>
      </c>
      <c r="N13" s="1" t="s">
        <v>139</v>
      </c>
      <c r="O13" s="1" t="s">
        <v>140</v>
      </c>
      <c r="P13" s="1" t="s">
        <v>141</v>
      </c>
      <c r="Q13" s="1" t="s">
        <v>191</v>
      </c>
      <c r="R13" s="1" t="s">
        <v>143</v>
      </c>
      <c r="S13" s="1" t="s">
        <v>144</v>
      </c>
      <c r="T13" s="1" t="s">
        <v>145</v>
      </c>
    </row>
    <row r="14" s="1" customFormat="1" spans="1:20">
      <c r="A14" s="3">
        <v>16586196337</v>
      </c>
      <c r="B14" s="1" t="s">
        <v>132</v>
      </c>
      <c r="C14" s="1" t="s">
        <v>192</v>
      </c>
      <c r="D14" s="1" t="s">
        <v>193</v>
      </c>
      <c r="E14" s="1" t="s">
        <v>63</v>
      </c>
      <c r="F14" s="1" t="s">
        <v>132</v>
      </c>
      <c r="G14" s="1" t="s">
        <v>135</v>
      </c>
      <c r="H14" s="1" t="s">
        <v>136</v>
      </c>
      <c r="I14" s="1" t="s">
        <v>194</v>
      </c>
      <c r="J14" s="1" t="s">
        <v>138</v>
      </c>
      <c r="K14" s="1" t="s">
        <v>194</v>
      </c>
      <c r="L14" s="1" t="s">
        <v>194</v>
      </c>
      <c r="M14" s="1" t="s">
        <v>139</v>
      </c>
      <c r="N14" s="1" t="s">
        <v>139</v>
      </c>
      <c r="O14" s="1" t="s">
        <v>140</v>
      </c>
      <c r="P14" s="1" t="s">
        <v>141</v>
      </c>
      <c r="Q14" s="1" t="s">
        <v>195</v>
      </c>
      <c r="R14" s="1" t="s">
        <v>143</v>
      </c>
      <c r="S14" s="1" t="s">
        <v>144</v>
      </c>
      <c r="T14" s="1" t="s">
        <v>145</v>
      </c>
    </row>
    <row r="15" s="1" customFormat="1" spans="1:20">
      <c r="A15" s="3">
        <v>16585917661</v>
      </c>
      <c r="B15" s="1" t="s">
        <v>132</v>
      </c>
      <c r="C15" s="1" t="s">
        <v>196</v>
      </c>
      <c r="D15" s="1" t="s">
        <v>197</v>
      </c>
      <c r="E15" s="1" t="s">
        <v>60</v>
      </c>
      <c r="F15" s="1" t="s">
        <v>132</v>
      </c>
      <c r="G15" s="1" t="s">
        <v>135</v>
      </c>
      <c r="H15" s="1" t="s">
        <v>136</v>
      </c>
      <c r="I15" s="1" t="s">
        <v>198</v>
      </c>
      <c r="J15" s="1" t="s">
        <v>138</v>
      </c>
      <c r="K15" s="1" t="s">
        <v>198</v>
      </c>
      <c r="L15" s="1" t="s">
        <v>198</v>
      </c>
      <c r="M15" s="1" t="s">
        <v>139</v>
      </c>
      <c r="N15" s="1" t="s">
        <v>139</v>
      </c>
      <c r="O15" s="1" t="s">
        <v>140</v>
      </c>
      <c r="P15" s="1" t="s">
        <v>141</v>
      </c>
      <c r="Q15" s="1" t="s">
        <v>199</v>
      </c>
      <c r="R15" s="1" t="s">
        <v>143</v>
      </c>
      <c r="S15" s="1" t="s">
        <v>144</v>
      </c>
      <c r="T15" s="1" t="s">
        <v>145</v>
      </c>
    </row>
    <row r="16" s="1" customFormat="1" spans="1:20">
      <c r="A16" s="3">
        <v>16585880313</v>
      </c>
      <c r="B16" s="1" t="s">
        <v>132</v>
      </c>
      <c r="C16" s="1" t="s">
        <v>200</v>
      </c>
      <c r="D16" s="1" t="s">
        <v>201</v>
      </c>
      <c r="E16" s="1" t="s">
        <v>57</v>
      </c>
      <c r="F16" s="1" t="s">
        <v>132</v>
      </c>
      <c r="G16" s="1" t="s">
        <v>135</v>
      </c>
      <c r="H16" s="1" t="s">
        <v>136</v>
      </c>
      <c r="I16" s="1" t="s">
        <v>202</v>
      </c>
      <c r="J16" s="1" t="s">
        <v>138</v>
      </c>
      <c r="K16" s="1" t="s">
        <v>202</v>
      </c>
      <c r="L16" s="1" t="s">
        <v>202</v>
      </c>
      <c r="M16" s="1" t="s">
        <v>139</v>
      </c>
      <c r="N16" s="1" t="s">
        <v>139</v>
      </c>
      <c r="O16" s="1" t="s">
        <v>140</v>
      </c>
      <c r="P16" s="1" t="s">
        <v>141</v>
      </c>
      <c r="Q16" s="1" t="s">
        <v>203</v>
      </c>
      <c r="R16" s="1" t="s">
        <v>143</v>
      </c>
      <c r="S16" s="1" t="s">
        <v>144</v>
      </c>
      <c r="T16" s="1" t="s">
        <v>145</v>
      </c>
    </row>
    <row r="17" s="1" customFormat="1" spans="1:20">
      <c r="A17" s="3">
        <v>16585640004</v>
      </c>
      <c r="B17" s="1" t="s">
        <v>132</v>
      </c>
      <c r="C17" s="1" t="s">
        <v>204</v>
      </c>
      <c r="D17" s="1" t="s">
        <v>205</v>
      </c>
      <c r="E17" s="1" t="s">
        <v>54</v>
      </c>
      <c r="F17" s="1" t="s">
        <v>132</v>
      </c>
      <c r="G17" s="1" t="s">
        <v>135</v>
      </c>
      <c r="H17" s="1" t="s">
        <v>136</v>
      </c>
      <c r="I17" s="1" t="s">
        <v>160</v>
      </c>
      <c r="J17" s="1" t="s">
        <v>138</v>
      </c>
      <c r="K17" s="1" t="s">
        <v>160</v>
      </c>
      <c r="L17" s="1" t="s">
        <v>160</v>
      </c>
      <c r="M17" s="1" t="s">
        <v>139</v>
      </c>
      <c r="N17" s="1" t="s">
        <v>139</v>
      </c>
      <c r="O17" s="1" t="s">
        <v>140</v>
      </c>
      <c r="P17" s="1" t="s">
        <v>141</v>
      </c>
      <c r="Q17" s="1" t="s">
        <v>206</v>
      </c>
      <c r="R17" s="1" t="s">
        <v>143</v>
      </c>
      <c r="S17" s="1" t="s">
        <v>144</v>
      </c>
      <c r="T17" s="1" t="s">
        <v>145</v>
      </c>
    </row>
    <row r="18" s="1" customFormat="1" spans="1:20">
      <c r="A18" s="3">
        <v>16585244848</v>
      </c>
      <c r="B18" s="1" t="s">
        <v>132</v>
      </c>
      <c r="C18" s="1" t="s">
        <v>207</v>
      </c>
      <c r="D18" s="1" t="s">
        <v>208</v>
      </c>
      <c r="E18" s="1" t="s">
        <v>50</v>
      </c>
      <c r="F18" s="1" t="s">
        <v>132</v>
      </c>
      <c r="G18" s="1" t="s">
        <v>135</v>
      </c>
      <c r="H18" s="1" t="s">
        <v>136</v>
      </c>
      <c r="I18" s="1" t="s">
        <v>209</v>
      </c>
      <c r="J18" s="1" t="s">
        <v>138</v>
      </c>
      <c r="K18" s="1" t="s">
        <v>209</v>
      </c>
      <c r="L18" s="1" t="s">
        <v>209</v>
      </c>
      <c r="M18" s="1" t="s">
        <v>139</v>
      </c>
      <c r="N18" s="1" t="s">
        <v>139</v>
      </c>
      <c r="O18" s="1" t="s">
        <v>140</v>
      </c>
      <c r="P18" s="1" t="s">
        <v>141</v>
      </c>
      <c r="Q18" s="1" t="s">
        <v>210</v>
      </c>
      <c r="R18" s="1" t="s">
        <v>143</v>
      </c>
      <c r="S18" s="1" t="s">
        <v>144</v>
      </c>
      <c r="T18" s="1" t="s">
        <v>145</v>
      </c>
    </row>
    <row r="19" s="1" customFormat="1" spans="1:20">
      <c r="A19" s="3">
        <v>16584411753</v>
      </c>
      <c r="B19" s="1" t="s">
        <v>132</v>
      </c>
      <c r="C19" s="1" t="s">
        <v>211</v>
      </c>
      <c r="D19" s="1" t="s">
        <v>212</v>
      </c>
      <c r="E19" s="1" t="s">
        <v>47</v>
      </c>
      <c r="F19" s="1" t="s">
        <v>132</v>
      </c>
      <c r="G19" s="1" t="s">
        <v>135</v>
      </c>
      <c r="H19" s="1" t="s">
        <v>136</v>
      </c>
      <c r="I19" s="1" t="s">
        <v>213</v>
      </c>
      <c r="J19" s="1" t="s">
        <v>138</v>
      </c>
      <c r="K19" s="1" t="s">
        <v>213</v>
      </c>
      <c r="L19" s="1" t="s">
        <v>213</v>
      </c>
      <c r="M19" s="1" t="s">
        <v>139</v>
      </c>
      <c r="N19" s="1" t="s">
        <v>139</v>
      </c>
      <c r="O19" s="1" t="s">
        <v>140</v>
      </c>
      <c r="P19" s="1" t="s">
        <v>141</v>
      </c>
      <c r="Q19" s="1" t="s">
        <v>214</v>
      </c>
      <c r="R19" s="1" t="s">
        <v>143</v>
      </c>
      <c r="S19" s="1" t="s">
        <v>144</v>
      </c>
      <c r="T19" s="1" t="s">
        <v>145</v>
      </c>
    </row>
    <row r="20" s="1" customFormat="1" spans="1:20">
      <c r="A20" s="3">
        <v>16583562015</v>
      </c>
      <c r="B20" s="1" t="s">
        <v>215</v>
      </c>
      <c r="C20" s="1" t="s">
        <v>216</v>
      </c>
      <c r="D20" s="1" t="s">
        <v>217</v>
      </c>
      <c r="E20" s="1" t="s">
        <v>44</v>
      </c>
      <c r="F20" s="1" t="s">
        <v>132</v>
      </c>
      <c r="G20" s="1" t="s">
        <v>135</v>
      </c>
      <c r="H20" s="1" t="s">
        <v>136</v>
      </c>
      <c r="I20" s="1" t="s">
        <v>218</v>
      </c>
      <c r="J20" s="1" t="s">
        <v>138</v>
      </c>
      <c r="K20" s="1" t="s">
        <v>218</v>
      </c>
      <c r="L20" s="1" t="s">
        <v>218</v>
      </c>
      <c r="M20" s="1" t="s">
        <v>139</v>
      </c>
      <c r="N20" s="1" t="s">
        <v>139</v>
      </c>
      <c r="O20" s="1" t="s">
        <v>140</v>
      </c>
      <c r="P20" s="1" t="s">
        <v>141</v>
      </c>
      <c r="Q20" s="1" t="s">
        <v>219</v>
      </c>
      <c r="R20" s="1" t="s">
        <v>143</v>
      </c>
      <c r="S20" s="1" t="s">
        <v>144</v>
      </c>
      <c r="T20" s="1" t="s">
        <v>180</v>
      </c>
    </row>
    <row r="21" s="1" customFormat="1" spans="1:20">
      <c r="A21" s="3">
        <v>16573000142</v>
      </c>
      <c r="B21" s="1" t="s">
        <v>220</v>
      </c>
      <c r="C21" s="1" t="s">
        <v>221</v>
      </c>
      <c r="D21" s="1" t="s">
        <v>222</v>
      </c>
      <c r="E21" s="1" t="s">
        <v>41</v>
      </c>
      <c r="F21" s="1" t="s">
        <v>132</v>
      </c>
      <c r="G21" s="1" t="s">
        <v>135</v>
      </c>
      <c r="H21" s="1" t="s">
        <v>136</v>
      </c>
      <c r="I21" s="1" t="s">
        <v>223</v>
      </c>
      <c r="J21" s="1" t="s">
        <v>138</v>
      </c>
      <c r="K21" s="1" t="s">
        <v>223</v>
      </c>
      <c r="L21" s="1" t="s">
        <v>223</v>
      </c>
      <c r="M21" s="1" t="s">
        <v>139</v>
      </c>
      <c r="N21" s="1" t="s">
        <v>139</v>
      </c>
      <c r="O21" s="1" t="s">
        <v>140</v>
      </c>
      <c r="P21" s="1" t="s">
        <v>141</v>
      </c>
      <c r="Q21" s="1" t="s">
        <v>224</v>
      </c>
      <c r="R21" s="1" t="s">
        <v>143</v>
      </c>
      <c r="S21" s="1" t="s">
        <v>144</v>
      </c>
      <c r="T21" s="1" t="s">
        <v>225</v>
      </c>
    </row>
    <row r="22" s="1" customFormat="1" spans="1:20">
      <c r="A22" s="3">
        <v>16572986793</v>
      </c>
      <c r="B22" s="1" t="s">
        <v>220</v>
      </c>
      <c r="C22" s="1" t="s">
        <v>226</v>
      </c>
      <c r="D22" s="1" t="s">
        <v>222</v>
      </c>
      <c r="E22" s="1" t="s">
        <v>39</v>
      </c>
      <c r="F22" s="1" t="s">
        <v>132</v>
      </c>
      <c r="G22" s="1" t="s">
        <v>135</v>
      </c>
      <c r="H22" s="1" t="s">
        <v>136</v>
      </c>
      <c r="I22" s="1" t="s">
        <v>227</v>
      </c>
      <c r="J22" s="1" t="s">
        <v>138</v>
      </c>
      <c r="K22" s="1" t="s">
        <v>227</v>
      </c>
      <c r="L22" s="1" t="s">
        <v>227</v>
      </c>
      <c r="M22" s="1" t="s">
        <v>139</v>
      </c>
      <c r="N22" s="1" t="s">
        <v>139</v>
      </c>
      <c r="O22" s="1" t="s">
        <v>140</v>
      </c>
      <c r="P22" s="1" t="s">
        <v>141</v>
      </c>
      <c r="Q22" s="1" t="s">
        <v>228</v>
      </c>
      <c r="R22" s="1" t="s">
        <v>143</v>
      </c>
      <c r="S22" s="1" t="s">
        <v>144</v>
      </c>
      <c r="T22" s="1" t="s">
        <v>225</v>
      </c>
    </row>
    <row r="23" s="1" customFormat="1" spans="1:20">
      <c r="A23" s="3">
        <v>16561904956</v>
      </c>
      <c r="B23" s="1" t="s">
        <v>220</v>
      </c>
      <c r="C23" s="1" t="s">
        <v>229</v>
      </c>
      <c r="D23" s="1" t="s">
        <v>230</v>
      </c>
      <c r="E23" s="1" t="s">
        <v>36</v>
      </c>
      <c r="F23" s="1" t="s">
        <v>220</v>
      </c>
      <c r="G23" s="1" t="s">
        <v>135</v>
      </c>
      <c r="H23" s="1" t="s">
        <v>136</v>
      </c>
      <c r="I23" s="1" t="s">
        <v>231</v>
      </c>
      <c r="J23" s="1" t="s">
        <v>138</v>
      </c>
      <c r="K23" s="1" t="s">
        <v>231</v>
      </c>
      <c r="L23" s="1" t="s">
        <v>231</v>
      </c>
      <c r="M23" s="1" t="s">
        <v>139</v>
      </c>
      <c r="N23" s="1" t="s">
        <v>139</v>
      </c>
      <c r="O23" s="1" t="s">
        <v>140</v>
      </c>
      <c r="P23" s="1" t="s">
        <v>141</v>
      </c>
      <c r="Q23" s="1" t="s">
        <v>232</v>
      </c>
      <c r="R23" s="1" t="s">
        <v>143</v>
      </c>
      <c r="S23" s="1" t="s">
        <v>144</v>
      </c>
      <c r="T23" s="1" t="s">
        <v>145</v>
      </c>
    </row>
    <row r="24" s="1" customFormat="1" spans="1:20">
      <c r="A24" s="3">
        <v>16538550508</v>
      </c>
      <c r="B24" s="1" t="s">
        <v>233</v>
      </c>
      <c r="C24" s="1" t="s">
        <v>234</v>
      </c>
      <c r="D24" s="1" t="s">
        <v>235</v>
      </c>
      <c r="E24" s="1" t="s">
        <v>30</v>
      </c>
      <c r="F24" s="1" t="s">
        <v>215</v>
      </c>
      <c r="G24" s="1" t="s">
        <v>135</v>
      </c>
      <c r="H24" s="1" t="s">
        <v>136</v>
      </c>
      <c r="I24" s="1" t="s">
        <v>236</v>
      </c>
      <c r="J24" s="1" t="s">
        <v>138</v>
      </c>
      <c r="K24" s="1" t="s">
        <v>236</v>
      </c>
      <c r="L24" s="1" t="s">
        <v>236</v>
      </c>
      <c r="M24" s="1" t="s">
        <v>139</v>
      </c>
      <c r="N24" s="1" t="s">
        <v>139</v>
      </c>
      <c r="O24" s="1" t="s">
        <v>140</v>
      </c>
      <c r="P24" s="1" t="s">
        <v>141</v>
      </c>
      <c r="Q24" s="1" t="s">
        <v>237</v>
      </c>
      <c r="R24" s="1" t="s">
        <v>143</v>
      </c>
      <c r="S24" s="1" t="s">
        <v>144</v>
      </c>
      <c r="T24" s="1" t="s">
        <v>180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2021-10-22T02:06:16Z</dcterms:created>
  <dcterms:modified xsi:type="dcterms:W3CDTF">2021-10-22T02:25:38Z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FACBAF488D0D42C08385DA4B774D0935</vt:lpwstr>
  </property>
  <property fmtid="{D5CDD505-2E9C-101B-9397-08002B2CF9AE}" pid="3" name="KSOProductBuildVer">
    <vt:lpwstr>2052-11.1.0.10938</vt:lpwstr>
  </property>
</Properties>
</file>