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<sst xmlns="http://schemas.openxmlformats.org/spreadsheetml/2006/main" count="597" uniqueCount="205">
  <si>
    <t>去哪儿网酒店预付对账单</t>
  </si>
  <si>
    <t>供应商名称：</t>
  </si>
  <si>
    <t>遇见时光</t>
  </si>
  <si>
    <t>结算周期：</t>
  </si>
  <si>
    <t>2021-10-20至2021-10-21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</si>
  <si>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</si>
  <si>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</si>
  <si>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</si>
  <si>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</si>
  <si>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</si>
  <si>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</si>
  <si>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</si>
  <si>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</si>
  <si>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</si>
  <si>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</si>
  <si>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</si>
  <si>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</si>
  <si>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</si>
  <si>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</si>
  <si>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</si>
  <si>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¥6,035.00</t>
  </si>
  <si>
    <t>¥793.00</t>
  </si>
  <si>
    <t>¥5,242.00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</si>
  <si>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</si>
  <si>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</si>
  <si>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</si>
  <si>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</si>
  <si>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</si>
  <si>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</si>
  <si>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</si>
  <si>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</si>
  <si>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</si>
  <si>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</si>
  <si>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</si>
  <si>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</si>
  <si>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</si>
  <si>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</si>
  <si>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</si>
  <si>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</si>
  <si>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</si>
  <si>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</si>
  <si>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</si>
  <si>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</si>
  <si>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</si>
  <si>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</si>
  <si>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</si>
  <si>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</si>
  <si>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</si>
  <si>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</si>
  <si>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</si>
  <si>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</si>
  <si>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</si>
  <si>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</si>
  <si>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</si>
  <si>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</si>
  <si>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</si>
  <si>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</si>
  <si>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</si>
  <si>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</si>
  <si>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</si>
  <si>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</si>
  <si>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</si>
  <si>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</si>
  <si>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</si>
  <si>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</si>
  <si>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</si>
  <si>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</si>
  <si>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</si>
  <si>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</si>
  <si>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102787766544</t>
  </si>
  <si>
    <t>酒店预付</t>
  </si>
  <si>
    <t>否</t>
  </si>
  <si>
    <t>普通</t>
  </si>
  <si>
    <t>289837744</t>
  </si>
  <si>
    <t>锦江之星品尚(昆明高铁南站大学城店)</t>
  </si>
  <si>
    <t>1616855</t>
  </si>
  <si>
    <t>杨振宇</t>
  </si>
  <si>
    <t>2021-10-16</t>
  </si>
  <si>
    <t>2021-10-21</t>
  </si>
  <si>
    <t>¥945.00</t>
  </si>
  <si>
    <t>¥125.00</t>
  </si>
  <si>
    <t>¥820.00</t>
  </si>
  <si>
    <t>标准房a</t>
  </si>
  <si>
    <t>WEBSITE</t>
  </si>
  <si>
    <t>102785405457</t>
  </si>
  <si>
    <t>266552270</t>
  </si>
  <si>
    <t>深圳丽都酒店</t>
  </si>
  <si>
    <t>王平</t>
  </si>
  <si>
    <t>2021-10-14</t>
  </si>
  <si>
    <t>2021-10-18</t>
  </si>
  <si>
    <t>¥1,002.00</t>
  </si>
  <si>
    <t>¥132.00</t>
  </si>
  <si>
    <t>¥870.00</t>
  </si>
  <si>
    <t>标准双床房</t>
  </si>
  <si>
    <t>102791390147</t>
  </si>
  <si>
    <t>266547578</t>
  </si>
  <si>
    <t>三亚山海天JW万豪酒店</t>
  </si>
  <si>
    <t>李心雨</t>
  </si>
  <si>
    <t>2021-10-20</t>
  </si>
  <si>
    <t>¥822.00</t>
  </si>
  <si>
    <t>¥108.00</t>
  </si>
  <si>
    <t>¥714.00</t>
  </si>
  <si>
    <t>逸景阁园景房（特大床）</t>
  </si>
  <si>
    <t>102786502563</t>
  </si>
  <si>
    <t>293481406</t>
  </si>
  <si>
    <t>柏曼酒店(衡阳华新采霞街店)</t>
  </si>
  <si>
    <t>罗旭巍</t>
  </si>
  <si>
    <t>2021-10-15</t>
  </si>
  <si>
    <t>¥276.00</t>
  </si>
  <si>
    <t>¥36.00</t>
  </si>
  <si>
    <t>¥240.00</t>
  </si>
  <si>
    <t>曼尊大床房</t>
  </si>
  <si>
    <t>102787020520</t>
  </si>
  <si>
    <t>283446856</t>
  </si>
  <si>
    <t>宜尚酒店(泰安泰山天外村火车站店)</t>
  </si>
  <si>
    <t>陆咏薇</t>
  </si>
  <si>
    <t>¥222.00</t>
  </si>
  <si>
    <t>¥29.00</t>
  </si>
  <si>
    <t>¥193.00</t>
  </si>
  <si>
    <t>高级大床房</t>
  </si>
  <si>
    <t>102786779499</t>
  </si>
  <si>
    <t>266556254</t>
  </si>
  <si>
    <t>锦江之星(北京广渠门店)</t>
  </si>
  <si>
    <t>李长才</t>
  </si>
  <si>
    <t>¥1,005.00</t>
  </si>
  <si>
    <t>¥873.00</t>
  </si>
  <si>
    <t>商务房C</t>
  </si>
  <si>
    <t>102787979348</t>
  </si>
  <si>
    <t>266553734</t>
  </si>
  <si>
    <t>上海外滩郁锦香新亚酒店</t>
  </si>
  <si>
    <t>黄志凤</t>
  </si>
  <si>
    <t>¥104.00</t>
  </si>
  <si>
    <t>¥689.00</t>
  </si>
  <si>
    <t>豪华大床房</t>
  </si>
  <si>
    <t>102791541257</t>
  </si>
  <si>
    <t>268947512</t>
  </si>
  <si>
    <t>上海中航虹桥机场泊悦酒店</t>
  </si>
  <si>
    <t>吴朗</t>
  </si>
  <si>
    <t>¥970.00</t>
  </si>
  <si>
    <t>¥127.00</t>
  </si>
  <si>
    <t>¥843.00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</si>
  <si>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</si>
  <si>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</si>
  <si>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</si>
  <si>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</si>
  <si>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</si>
  <si>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</si>
  <si>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</si>
  <si>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</si>
  <si>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</si>
  <si>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</si>
  <si>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</si>
  <si>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</si>
  <si>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A211022094524481</t>
  </si>
  <si>
    <r>
      <t>总计：</t>
    </r>
    <r>
      <rPr>
        <sz val="10"/>
        <rFont val="Arial"/>
        <charset val="134"/>
      </rPr>
      <t>5242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</si>
  <si>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</si>
  <si>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</si>
  <si>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</si>
  <si>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</si>
  <si>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</si>
  <si>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</si>
  <si>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</si>
  <si>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</si>
  <si>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</si>
  <si>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</si>
  <si>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</si>
  <si>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</si>
  <si>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</si>
  <si>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</si>
  <si>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</si>
  <si>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</si>
  <si>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2280861</t>
  </si>
  <si>
    <t>退房日周结</t>
  </si>
  <si>
    <t>714.00</t>
  </si>
  <si>
    <t>RMB</t>
  </si>
  <si>
    <t>0</t>
  </si>
  <si>
    <t>0.00</t>
  </si>
  <si>
    <t>龙卷风国内直连</t>
  </si>
  <si>
    <t>2021-10-20 20:58:48</t>
  </si>
  <si>
    <t>汇智国际旅游发展有限公司</t>
  </si>
  <si>
    <t>直连</t>
  </si>
  <si>
    <t>2280800</t>
  </si>
  <si>
    <t>843.00</t>
  </si>
  <si>
    <t>2021-10-20 19:08:25</t>
  </si>
  <si>
    <t>2278624</t>
  </si>
  <si>
    <t>宜尚酒店(泰安天外村景区店)</t>
  </si>
  <si>
    <t>193.00</t>
  </si>
  <si>
    <t>2021-10-16 16:41:36</t>
  </si>
  <si>
    <t>2278398</t>
  </si>
  <si>
    <t>689.00</t>
  </si>
  <si>
    <t>2021-10-16 08:51:49</t>
  </si>
  <si>
    <t>2278230</t>
  </si>
  <si>
    <t>锦江之星品尚（昆明高铁站店）</t>
  </si>
  <si>
    <t>820.00</t>
  </si>
  <si>
    <t>2021-10-16 00:18:23</t>
  </si>
  <si>
    <t>2278090</t>
  </si>
  <si>
    <t>柏曼酒店衡阳华新采霞街店</t>
  </si>
  <si>
    <t>240.00</t>
  </si>
  <si>
    <t>2021-10-15 20:43:43</t>
  </si>
  <si>
    <t>2277941</t>
  </si>
  <si>
    <t>873.00</t>
  </si>
  <si>
    <t>2021-10-15 16:54:53</t>
  </si>
  <si>
    <t>2277364</t>
  </si>
  <si>
    <t>870.00</t>
  </si>
  <si>
    <t>2021-10-14 17:32:12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</si>
</sst>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9" borderId="1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5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89</v>
      </c>
      <c r="P3" s="7" t="s">
        <v>78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98</v>
      </c>
      <c r="P4" s="7" t="s">
        <v>78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98</v>
      </c>
      <c r="P5" s="7" t="s">
        <v>78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77</v>
      </c>
      <c r="O6" s="7" t="s">
        <v>98</v>
      </c>
      <c r="P6" s="7" t="s">
        <v>78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3</v>
      </c>
      <c r="N7" s="7" t="s">
        <v>107</v>
      </c>
      <c r="O7" s="7" t="s">
        <v>89</v>
      </c>
      <c r="P7" s="7" t="s">
        <v>78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91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77</v>
      </c>
      <c r="O8" s="7" t="s">
        <v>98</v>
      </c>
      <c r="P8" s="7" t="s">
        <v>78</v>
      </c>
      <c r="Q8" s="7"/>
      <c r="R8" s="11" t="s">
        <v>21</v>
      </c>
      <c r="S8" s="12" t="s">
        <v>19</v>
      </c>
      <c r="T8" s="7"/>
      <c r="U8" s="11" t="s">
        <v>19</v>
      </c>
      <c r="V8" s="11" t="s">
        <v>21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98</v>
      </c>
      <c r="O9" s="7" t="s">
        <v>98</v>
      </c>
      <c r="P9" s="7" t="s">
        <v>78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customHeight="1" spans="1:32">
      <c r="A10" s="10" t="s">
        <v>142</v>
      </c>
      <c r="B10" s="10"/>
      <c r="C10" s="10" t="s">
        <v>143</v>
      </c>
      <c r="D10" s="10"/>
      <c r="E10" s="10"/>
      <c r="F10" s="10"/>
      <c r="G10" s="10" t="s">
        <v>143</v>
      </c>
      <c r="H10" s="10" t="s">
        <v>143</v>
      </c>
      <c r="I10" s="10" t="s">
        <v>143</v>
      </c>
      <c r="J10" s="10" t="s">
        <v>143</v>
      </c>
      <c r="K10" s="10" t="s">
        <v>143</v>
      </c>
      <c r="L10" s="10" t="s">
        <v>143</v>
      </c>
      <c r="M10" s="10" t="s">
        <v>143</v>
      </c>
      <c r="N10" s="10" t="s">
        <v>143</v>
      </c>
      <c r="O10" s="10" t="s">
        <v>143</v>
      </c>
      <c r="P10" s="10" t="s">
        <v>143</v>
      </c>
      <c r="Q10" s="10"/>
      <c r="R10" s="13" t="s">
        <v>20</v>
      </c>
      <c r="S10" s="13" t="s">
        <v>19</v>
      </c>
      <c r="T10" s="10" t="s">
        <v>143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9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820</v>
      </c>
      <c r="E2" t="str">
        <f>VLOOKUP(A2,HOP!A:L,12,0)</f>
        <v>820.00</v>
      </c>
      <c r="F2" t="str">
        <f>VLOOKUP(A2,HOP!A:C,3,0)</f>
        <v>2278230</v>
      </c>
      <c r="G2">
        <f>D2-E2</f>
        <v>0</v>
      </c>
      <c r="H2" t="str">
        <f>$H$1&amp;F2</f>
        <v>，2278230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870</v>
      </c>
      <c r="E3" t="str">
        <f>VLOOKUP(A3,HOP!A:L,12,0)</f>
        <v>870.00</v>
      </c>
      <c r="F3" t="str">
        <f>VLOOKUP(A3,HOP!A:C,3,0)</f>
        <v>2277364</v>
      </c>
      <c r="G3">
        <f t="shared" ref="G3:G9" si="0">D3-E3</f>
        <v>0</v>
      </c>
      <c r="H3" t="str">
        <f t="shared" ref="H3:H9" si="1">$H$1&amp;F3</f>
        <v>，2277364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78</v>
      </c>
      <c r="D4" s="3">
        <v>714</v>
      </c>
      <c r="E4" t="str">
        <f>VLOOKUP(A4,HOP!A:L,12,0)</f>
        <v>714.00</v>
      </c>
      <c r="F4" t="str">
        <f>VLOOKUP(A4,HOP!A:C,3,0)</f>
        <v>2280861</v>
      </c>
      <c r="G4">
        <f t="shared" si="0"/>
        <v>0</v>
      </c>
      <c r="H4" t="str">
        <f t="shared" si="1"/>
        <v>，2280861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98</v>
      </c>
      <c r="C5" s="7" t="s">
        <v>78</v>
      </c>
      <c r="D5" s="3">
        <v>240</v>
      </c>
      <c r="E5" t="str">
        <f>VLOOKUP(A5,HOP!A:L,12,0)</f>
        <v>240.00</v>
      </c>
      <c r="F5" t="str">
        <f>VLOOKUP(A5,HOP!A:C,3,0)</f>
        <v>2278090</v>
      </c>
      <c r="G5">
        <f t="shared" si="0"/>
        <v>0</v>
      </c>
      <c r="H5" t="str">
        <f t="shared" si="1"/>
        <v>，2278090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98</v>
      </c>
      <c r="C6" s="7" t="s">
        <v>78</v>
      </c>
      <c r="D6" s="3">
        <v>193</v>
      </c>
      <c r="E6" t="str">
        <f>VLOOKUP(A6,HOP!A:L,12,0)</f>
        <v>193.00</v>
      </c>
      <c r="F6" t="str">
        <f>VLOOKUP(A6,HOP!A:C,3,0)</f>
        <v>2278624</v>
      </c>
      <c r="G6">
        <f t="shared" si="0"/>
        <v>0</v>
      </c>
      <c r="H6" t="str">
        <f t="shared" si="1"/>
        <v>，2278624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89</v>
      </c>
      <c r="C7" s="7" t="s">
        <v>78</v>
      </c>
      <c r="D7" s="3">
        <v>873</v>
      </c>
      <c r="E7" t="str">
        <f>VLOOKUP(A7,HOP!A:L,12,0)</f>
        <v>873.00</v>
      </c>
      <c r="F7" t="str">
        <f>VLOOKUP(A7,HOP!A:C,3,0)</f>
        <v>2277941</v>
      </c>
      <c r="G7">
        <f t="shared" si="0"/>
        <v>0</v>
      </c>
      <c r="H7" t="str">
        <f t="shared" si="1"/>
        <v>，2277941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98</v>
      </c>
      <c r="C8" s="7" t="s">
        <v>78</v>
      </c>
      <c r="D8" s="3">
        <v>689</v>
      </c>
      <c r="E8" t="str">
        <f>VLOOKUP(A8,HOP!A:L,12,0)</f>
        <v>689.00</v>
      </c>
      <c r="F8" t="str">
        <f>VLOOKUP(A8,HOP!A:C,3,0)</f>
        <v>2278398</v>
      </c>
      <c r="G8">
        <f t="shared" si="0"/>
        <v>0</v>
      </c>
      <c r="H8" t="str">
        <f t="shared" si="1"/>
        <v>，2278398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98</v>
      </c>
      <c r="C9" s="7" t="s">
        <v>78</v>
      </c>
      <c r="D9" s="3">
        <v>843</v>
      </c>
      <c r="E9" t="str">
        <f>VLOOKUP(A9,HOP!A:L,12,0)</f>
        <v>843.00</v>
      </c>
      <c r="F9" t="str">
        <f>VLOOKUP(A9,HOP!A:C,3,0)</f>
        <v>2280800</v>
      </c>
      <c r="G9">
        <f t="shared" si="0"/>
        <v>0</v>
      </c>
      <c r="H9" t="str">
        <f t="shared" si="1"/>
        <v>，2280800</v>
      </c>
      <c r="I9" t="str">
        <f>VLOOKUP(A9,HOP!A:T,20,0)</f>
        <v>直连</v>
      </c>
    </row>
    <row r="11" spans="4:4">
      <c r="D11" s="3">
        <f>SUM(D2:D10)</f>
        <v>5242</v>
      </c>
    </row>
    <row r="12" ht="14.25" spans="4:4">
      <c r="D12" s="8" t="s">
        <v>22</v>
      </c>
    </row>
    <row r="14" spans="1:1">
      <c r="A14" t="s">
        <v>153</v>
      </c>
    </row>
    <row r="15" spans="1:1">
      <c r="A15" s="5" t="s">
        <v>154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155</v>
      </c>
      <c r="B1" s="2" t="s">
        <v>156</v>
      </c>
      <c r="C1" s="2" t="s">
        <v>157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</row>
    <row r="2" s="1" customFormat="1" spans="1:20">
      <c r="A2" s="1" t="s">
        <v>94</v>
      </c>
      <c r="B2" s="1" t="s">
        <v>98</v>
      </c>
      <c r="C2" s="1" t="s">
        <v>171</v>
      </c>
      <c r="D2" s="1" t="s">
        <v>96</v>
      </c>
      <c r="E2" s="1" t="s">
        <v>97</v>
      </c>
      <c r="F2" s="1" t="s">
        <v>98</v>
      </c>
      <c r="G2" s="1" t="s">
        <v>78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71</v>
      </c>
      <c r="S2" s="1" t="s">
        <v>179</v>
      </c>
      <c r="T2" s="1" t="s">
        <v>180</v>
      </c>
    </row>
    <row r="3" s="1" customFormat="1" spans="1:20">
      <c r="A3" s="1" t="s">
        <v>134</v>
      </c>
      <c r="B3" s="1" t="s">
        <v>98</v>
      </c>
      <c r="C3" s="1" t="s">
        <v>181</v>
      </c>
      <c r="D3" s="1" t="s">
        <v>136</v>
      </c>
      <c r="E3" s="1" t="s">
        <v>137</v>
      </c>
      <c r="F3" s="1" t="s">
        <v>98</v>
      </c>
      <c r="G3" s="1" t="s">
        <v>78</v>
      </c>
      <c r="H3" s="1" t="s">
        <v>172</v>
      </c>
      <c r="I3" s="1" t="s">
        <v>182</v>
      </c>
      <c r="J3" s="1" t="s">
        <v>174</v>
      </c>
      <c r="K3" s="1" t="s">
        <v>182</v>
      </c>
      <c r="L3" s="1" t="s">
        <v>182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183</v>
      </c>
      <c r="R3" s="1" t="s">
        <v>71</v>
      </c>
      <c r="S3" s="1" t="s">
        <v>179</v>
      </c>
      <c r="T3" s="1" t="s">
        <v>180</v>
      </c>
    </row>
    <row r="4" s="1" customFormat="1" spans="1:20">
      <c r="A4" s="1" t="s">
        <v>112</v>
      </c>
      <c r="B4" s="1" t="s">
        <v>77</v>
      </c>
      <c r="C4" s="1" t="s">
        <v>184</v>
      </c>
      <c r="D4" s="1" t="s">
        <v>185</v>
      </c>
      <c r="E4" s="1" t="s">
        <v>115</v>
      </c>
      <c r="F4" s="1" t="s">
        <v>98</v>
      </c>
      <c r="G4" s="1" t="s">
        <v>78</v>
      </c>
      <c r="H4" s="1" t="s">
        <v>172</v>
      </c>
      <c r="I4" s="1" t="s">
        <v>186</v>
      </c>
      <c r="J4" s="1" t="s">
        <v>174</v>
      </c>
      <c r="K4" s="1" t="s">
        <v>186</v>
      </c>
      <c r="L4" s="1" t="s">
        <v>186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187</v>
      </c>
      <c r="R4" s="1" t="s">
        <v>71</v>
      </c>
      <c r="S4" s="1" t="s">
        <v>179</v>
      </c>
      <c r="T4" s="1" t="s">
        <v>180</v>
      </c>
    </row>
    <row r="5" s="1" customFormat="1" spans="1:20">
      <c r="A5" s="1" t="s">
        <v>127</v>
      </c>
      <c r="B5" s="1" t="s">
        <v>77</v>
      </c>
      <c r="C5" s="1" t="s">
        <v>188</v>
      </c>
      <c r="D5" s="1" t="s">
        <v>129</v>
      </c>
      <c r="E5" s="1" t="s">
        <v>130</v>
      </c>
      <c r="F5" s="1" t="s">
        <v>98</v>
      </c>
      <c r="G5" s="1" t="s">
        <v>78</v>
      </c>
      <c r="H5" s="1" t="s">
        <v>172</v>
      </c>
      <c r="I5" s="1" t="s">
        <v>189</v>
      </c>
      <c r="J5" s="1" t="s">
        <v>174</v>
      </c>
      <c r="K5" s="1" t="s">
        <v>189</v>
      </c>
      <c r="L5" s="1" t="s">
        <v>189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190</v>
      </c>
      <c r="R5" s="1" t="s">
        <v>71</v>
      </c>
      <c r="S5" s="1" t="s">
        <v>179</v>
      </c>
      <c r="T5" s="1" t="s">
        <v>180</v>
      </c>
    </row>
    <row r="6" s="1" customFormat="1" spans="1:20">
      <c r="A6" s="1" t="s">
        <v>69</v>
      </c>
      <c r="B6" s="1" t="s">
        <v>77</v>
      </c>
      <c r="C6" s="1" t="s">
        <v>191</v>
      </c>
      <c r="D6" s="1" t="s">
        <v>192</v>
      </c>
      <c r="E6" s="1" t="s">
        <v>76</v>
      </c>
      <c r="F6" s="1" t="s">
        <v>77</v>
      </c>
      <c r="G6" s="1" t="s">
        <v>78</v>
      </c>
      <c r="H6" s="1" t="s">
        <v>172</v>
      </c>
      <c r="I6" s="1" t="s">
        <v>193</v>
      </c>
      <c r="J6" s="1" t="s">
        <v>174</v>
      </c>
      <c r="K6" s="1" t="s">
        <v>193</v>
      </c>
      <c r="L6" s="1" t="s">
        <v>193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194</v>
      </c>
      <c r="R6" s="1" t="s">
        <v>71</v>
      </c>
      <c r="S6" s="1" t="s">
        <v>179</v>
      </c>
      <c r="T6" s="1" t="s">
        <v>180</v>
      </c>
    </row>
    <row r="7" s="1" customFormat="1" spans="1:20">
      <c r="A7" s="1" t="s">
        <v>103</v>
      </c>
      <c r="B7" s="1" t="s">
        <v>107</v>
      </c>
      <c r="C7" s="1" t="s">
        <v>195</v>
      </c>
      <c r="D7" s="1" t="s">
        <v>196</v>
      </c>
      <c r="E7" s="1" t="s">
        <v>106</v>
      </c>
      <c r="F7" s="1" t="s">
        <v>98</v>
      </c>
      <c r="G7" s="1" t="s">
        <v>78</v>
      </c>
      <c r="H7" s="1" t="s">
        <v>172</v>
      </c>
      <c r="I7" s="1" t="s">
        <v>197</v>
      </c>
      <c r="J7" s="1" t="s">
        <v>174</v>
      </c>
      <c r="K7" s="1" t="s">
        <v>197</v>
      </c>
      <c r="L7" s="1" t="s">
        <v>197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198</v>
      </c>
      <c r="R7" s="1" t="s">
        <v>71</v>
      </c>
      <c r="S7" s="1" t="s">
        <v>179</v>
      </c>
      <c r="T7" s="1" t="s">
        <v>180</v>
      </c>
    </row>
    <row r="8" s="1" customFormat="1" spans="1:20">
      <c r="A8" s="1" t="s">
        <v>120</v>
      </c>
      <c r="B8" s="1" t="s">
        <v>107</v>
      </c>
      <c r="C8" s="1" t="s">
        <v>199</v>
      </c>
      <c r="D8" s="1" t="s">
        <v>122</v>
      </c>
      <c r="E8" s="1" t="s">
        <v>123</v>
      </c>
      <c r="F8" s="1" t="s">
        <v>89</v>
      </c>
      <c r="G8" s="1" t="s">
        <v>78</v>
      </c>
      <c r="H8" s="1" t="s">
        <v>172</v>
      </c>
      <c r="I8" s="1" t="s">
        <v>200</v>
      </c>
      <c r="J8" s="1" t="s">
        <v>174</v>
      </c>
      <c r="K8" s="1" t="s">
        <v>200</v>
      </c>
      <c r="L8" s="1" t="s">
        <v>200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201</v>
      </c>
      <c r="R8" s="1" t="s">
        <v>71</v>
      </c>
      <c r="S8" s="1" t="s">
        <v>179</v>
      </c>
      <c r="T8" s="1" t="s">
        <v>180</v>
      </c>
    </row>
    <row r="9" s="1" customFormat="1" spans="1:20">
      <c r="A9" s="1" t="s">
        <v>84</v>
      </c>
      <c r="B9" s="1" t="s">
        <v>88</v>
      </c>
      <c r="C9" s="1" t="s">
        <v>202</v>
      </c>
      <c r="D9" s="1" t="s">
        <v>86</v>
      </c>
      <c r="E9" s="1" t="s">
        <v>87</v>
      </c>
      <c r="F9" s="1" t="s">
        <v>89</v>
      </c>
      <c r="G9" s="1" t="s">
        <v>78</v>
      </c>
      <c r="H9" s="1" t="s">
        <v>172</v>
      </c>
      <c r="I9" s="1" t="s">
        <v>203</v>
      </c>
      <c r="J9" s="1" t="s">
        <v>174</v>
      </c>
      <c r="K9" s="1" t="s">
        <v>203</v>
      </c>
      <c r="L9" s="1" t="s">
        <v>203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204</v>
      </c>
      <c r="R9" s="1" t="s">
        <v>71</v>
      </c>
      <c r="S9" s="1" t="s">
        <v>179</v>
      </c>
      <c r="T9" s="1" t="s">
        <v>180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2021-10-22T01:44:25Z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80EC94462EF1415E8536544DE042C613</vt:lpwstr>
  </property>
</Properties>
</file>