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<sst xmlns="http://schemas.openxmlformats.org/spreadsheetml/2006/main" count="524" uniqueCount="217">
  <si>
    <t>去哪儿网酒店预付对账单</t>
  </si>
  <si>
    <t>供应商名称：</t>
  </si>
  <si>
    <t>遇见时光</t>
  </si>
  <si>
    <t>结算周期：</t>
  </si>
  <si>
    <t>2021-10-21至2021-10-22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</si>
  <si>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</si>
  <si>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</si>
  <si>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</si>
  <si>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</si>
  <si>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</si>
  <si>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</si>
  <si>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</si>
  <si>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</si>
  <si>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</si>
  <si>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</si>
  <si>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</si>
  <si>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</si>
  <si>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</si>
  <si>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</si>
  <si>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</si>
  <si>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¥4,950.00</t>
  </si>
  <si>
    <t>¥650.00</t>
  </si>
  <si>
    <t>-¥2,533.00</t>
  </si>
  <si>
    <t>¥1,767.00</t>
  </si>
  <si>
    <t>分类信息</t>
  </si>
  <si>
    <t>业务类型</t>
  </si>
  <si>
    <t>酒店预付（点击查看明细）</t>
  </si>
  <si>
    <t>¥4,300.00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</si>
  <si>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</si>
  <si>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</si>
  <si>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</si>
  <si>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</si>
  <si>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</si>
  <si>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</si>
  <si>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</si>
  <si>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</si>
  <si>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</si>
  <si>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</si>
  <si>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</si>
  <si>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</si>
  <si>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</si>
  <si>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</si>
  <si>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</si>
  <si>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</si>
  <si>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</si>
  <si>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</si>
  <si>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</si>
  <si>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</si>
  <si>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</si>
  <si>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</si>
  <si>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</si>
  <si>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</si>
  <si>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</si>
  <si>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</si>
  <si>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</si>
  <si>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</si>
  <si>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</si>
  <si>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</si>
  <si>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</si>
  <si>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</si>
  <si>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</si>
  <si>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</si>
  <si>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</si>
  <si>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</si>
  <si>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</si>
  <si>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</si>
  <si>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</si>
  <si>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</si>
  <si>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</si>
  <si>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</si>
  <si>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</si>
  <si>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102784028476</t>
  </si>
  <si>
    <t>酒店预付</t>
  </si>
  <si>
    <t>否</t>
  </si>
  <si>
    <t>普通</t>
  </si>
  <si>
    <t>278593899</t>
  </si>
  <si>
    <t>城市便捷(襄阳深圳工业园店)</t>
  </si>
  <si>
    <t>1616855</t>
  </si>
  <si>
    <t>黄全锋</t>
  </si>
  <si>
    <t>2021-10-13</t>
  </si>
  <si>
    <t>2021-10-14</t>
  </si>
  <si>
    <t>2021-10-22</t>
  </si>
  <si>
    <t>¥1,272.00</t>
  </si>
  <si>
    <t>¥168.00</t>
  </si>
  <si>
    <t>¥1,104.00</t>
  </si>
  <si>
    <t>商务大床房</t>
  </si>
  <si>
    <t>WEBSITE</t>
  </si>
  <si>
    <t>102781217439</t>
  </si>
  <si>
    <t>275067462</t>
  </si>
  <si>
    <t>西藏藏游坛城格拉丹东酒店</t>
  </si>
  <si>
    <t>任敏</t>
  </si>
  <si>
    <t>2021-10-10</t>
  </si>
  <si>
    <t>¥2,808.00</t>
  </si>
  <si>
    <t>¥368.00</t>
  </si>
  <si>
    <t>¥2,440.00</t>
  </si>
  <si>
    <t>豪华单房公寓</t>
  </si>
  <si>
    <t>102786303629</t>
  </si>
  <si>
    <t>266559095</t>
  </si>
  <si>
    <t>天津滨海圣光皇冠假日酒店</t>
  </si>
  <si>
    <t>吴柏林</t>
  </si>
  <si>
    <t>2021-10-15</t>
  </si>
  <si>
    <t>2021-10-21</t>
  </si>
  <si>
    <t>¥870.00</t>
  </si>
  <si>
    <t>¥114.00</t>
  </si>
  <si>
    <t>¥756.00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</si>
  <si>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</si>
  <si>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</si>
  <si>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</si>
  <si>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</si>
  <si>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</si>
  <si>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</si>
  <si>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</si>
  <si>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</si>
  <si>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</si>
  <si>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</si>
  <si>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NIMH2021092018063447184RX0</t>
  </si>
  <si>
    <t>102756965569</t>
  </si>
  <si>
    <t>赔付-房费追回</t>
  </si>
  <si>
    <t>-¥151.00</t>
  </si>
  <si>
    <t>--</t>
  </si>
  <si>
    <t>用户申请取消21号一晚，代理张女士同意取消#追赔系统-预付扣款直连#</t>
  </si>
  <si>
    <t>NITPH20210921132653909460RX0</t>
  </si>
  <si>
    <t>102759907262</t>
  </si>
  <si>
    <t>-¥157.00</t>
  </si>
  <si>
    <t>用户申请取消21一晚，代理商谢女士同意免费取消#追赔系统-预付扣款直连#</t>
  </si>
  <si>
    <t>NPH20210921160150394196RX0</t>
  </si>
  <si>
    <t>102757449363</t>
  </si>
  <si>
    <t>-¥1,252.00</t>
  </si>
  <si>
    <t>用户预订错误申请取消后六晚，代理同意#追赔系统-预付扣款直连#</t>
  </si>
  <si>
    <t>NIMH20210922215531265661RX0</t>
  </si>
  <si>
    <t>102763410119</t>
  </si>
  <si>
    <t>-¥129.00</t>
  </si>
  <si>
    <t>用户预订错误申请取消熊卫东的一间房间，联系代理无人接听，商家杨女士告知可以免费取消#追赔系统-预付扣款直连#</t>
  </si>
  <si>
    <t>NITPH20210923114105494997RX0</t>
  </si>
  <si>
    <t>102758504677</t>
  </si>
  <si>
    <t>-¥844.00</t>
  </si>
  <si>
    <t>用户要求提前离店退订最后四晚房费，酒店莫女士同意取消后四晚#追赔系统-预付扣款直连#</t>
  </si>
  <si>
    <t>返现日期</t>
  </si>
  <si>
    <t>，</t>
  </si>
  <si>
    <r>
      <t>102784028476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690</t>
    </r>
    <r>
      <rPr>
        <sz val="10"/>
        <rFont val="宋体"/>
        <charset val="134"/>
      </rPr>
      <t>元待退回</t>
    </r>
  </si>
  <si>
    <r>
      <t>102756965569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元退回</t>
    </r>
  </si>
  <si>
    <r>
      <t>102759907262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元退回</t>
    </r>
  </si>
  <si>
    <r>
      <t>102757449363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1252</t>
    </r>
    <r>
      <rPr>
        <sz val="10"/>
        <rFont val="宋体"/>
        <charset val="134"/>
      </rPr>
      <t>元退回</t>
    </r>
  </si>
  <si>
    <r>
      <t>102763410119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元退回</t>
    </r>
  </si>
  <si>
    <r>
      <t>102758504677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844</t>
    </r>
    <r>
      <rPr>
        <sz val="10"/>
        <rFont val="宋体"/>
        <charset val="134"/>
      </rPr>
      <t>元退回</t>
    </r>
  </si>
  <si>
    <t>A211025170839481</t>
  </si>
  <si>
    <t>A2110251708582213</t>
  </si>
  <si>
    <t>A2110251709182213</t>
  </si>
  <si>
    <r>
      <t>总计：</t>
    </r>
    <r>
      <rPr>
        <sz val="10"/>
        <rFont val="Arial"/>
        <charset val="134"/>
      </rPr>
      <t>1767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</si>
  <si>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</si>
  <si>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</si>
  <si>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</si>
  <si>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</si>
  <si>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</si>
  <si>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</si>
  <si>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</si>
  <si>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</si>
  <si>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</si>
  <si>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</si>
  <si>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</si>
  <si>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</si>
  <si>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</si>
  <si>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</si>
  <si>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</si>
  <si>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</si>
  <si>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102793777603</t>
  </si>
  <si>
    <t>2281857</t>
  </si>
  <si>
    <t>烟台亚细亚大酒店</t>
  </si>
  <si>
    <t>陈大伟</t>
  </si>
  <si>
    <t>2021-10-23</t>
  </si>
  <si>
    <t>297.00</t>
  </si>
  <si>
    <t>RMB</t>
  </si>
  <si>
    <t>0</t>
  </si>
  <si>
    <t>0.00</t>
  </si>
  <si>
    <t>龙卷风国内直连</t>
  </si>
  <si>
    <t>2021-10-22 21:46:47</t>
  </si>
  <si>
    <t>汇智国际旅游发展有限公司</t>
  </si>
  <si>
    <t>直连</t>
  </si>
  <si>
    <t>102787044251</t>
  </si>
  <si>
    <t>2021-10-16</t>
  </si>
  <si>
    <t>2278736</t>
  </si>
  <si>
    <t>城市便捷酒店(武汉东亭店)</t>
  </si>
  <si>
    <t>吴萍</t>
  </si>
  <si>
    <t>1451.00</t>
  </si>
  <si>
    <t>2021-10-16 20:23:08</t>
  </si>
  <si>
    <t>2277762</t>
  </si>
  <si>
    <t>756.00</t>
  </si>
  <si>
    <t>2021-10-15 10:58:08</t>
  </si>
  <si>
    <t>102786998146</t>
  </si>
  <si>
    <t>2277728</t>
  </si>
  <si>
    <t>青皮树酒店(合肥王岗路地铁站店)</t>
  </si>
  <si>
    <t>高頔</t>
  </si>
  <si>
    <t>2021-10-24</t>
  </si>
  <si>
    <t>342.00</t>
  </si>
  <si>
    <t>2021-10-15 09:47:52</t>
  </si>
  <si>
    <t>102785772787</t>
  </si>
  <si>
    <t>2277066</t>
  </si>
  <si>
    <t>花筑·南京夫子庙琵琶行精品酒店</t>
  </si>
  <si>
    <t>刁萌萌</t>
  </si>
  <si>
    <t>2021-10-20</t>
  </si>
  <si>
    <t>817.00</t>
  </si>
  <si>
    <t>2021-10-14 01:53:56</t>
  </si>
  <si>
    <t>2276872</t>
  </si>
  <si>
    <t>1104.00</t>
  </si>
  <si>
    <t>414.00</t>
  </si>
  <si>
    <t>-690</t>
  </si>
  <si>
    <t>2021-10-13 20:09:50</t>
  </si>
  <si>
    <t>102783946018</t>
  </si>
  <si>
    <t>2021-10-12</t>
  </si>
  <si>
    <t>2276250</t>
  </si>
  <si>
    <t>希岸酒店(武汉菱角湖万达广场店)</t>
  </si>
  <si>
    <t>孙昆龙</t>
  </si>
  <si>
    <t>774.00</t>
  </si>
  <si>
    <t>2021-10-12 17:03:11</t>
  </si>
  <si>
    <t>2275225</t>
  </si>
  <si>
    <t>2440.00</t>
  </si>
  <si>
    <t>2021-10-10 14:33:24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</si>
</sst>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4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28" borderId="1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28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8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8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customHeight="1" spans="1:32">
      <c r="A5" s="10" t="s">
        <v>106</v>
      </c>
      <c r="B5" s="10"/>
      <c r="C5" s="10" t="s">
        <v>107</v>
      </c>
      <c r="D5" s="10"/>
      <c r="E5" s="10"/>
      <c r="F5" s="10"/>
      <c r="G5" s="10" t="s">
        <v>107</v>
      </c>
      <c r="H5" s="10" t="s">
        <v>107</v>
      </c>
      <c r="I5" s="10" t="s">
        <v>107</v>
      </c>
      <c r="J5" s="10" t="s">
        <v>107</v>
      </c>
      <c r="K5" s="10" t="s">
        <v>107</v>
      </c>
      <c r="L5" s="10" t="s">
        <v>107</v>
      </c>
      <c r="M5" s="10" t="s">
        <v>107</v>
      </c>
      <c r="N5" s="10" t="s">
        <v>107</v>
      </c>
      <c r="O5" s="10" t="s">
        <v>107</v>
      </c>
      <c r="P5" s="10" t="s">
        <v>107</v>
      </c>
      <c r="Q5" s="10"/>
      <c r="R5" s="13" t="s">
        <v>20</v>
      </c>
      <c r="S5" s="13" t="s">
        <v>19</v>
      </c>
      <c r="T5" s="10" t="s">
        <v>107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107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11" t="s">
        <v>112</v>
      </c>
      <c r="M1" s="4" t="s">
        <v>113</v>
      </c>
      <c r="N1" s="4" t="s">
        <v>114</v>
      </c>
    </row>
    <row r="2" ht="14.25" customHeight="1" spans="1:256">
      <c r="A2" s="6" t="s">
        <v>115</v>
      </c>
      <c r="B2" s="7" t="s">
        <v>116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117</v>
      </c>
      <c r="I2" s="12" t="s">
        <v>118</v>
      </c>
      <c r="J2" s="12" t="s">
        <v>19</v>
      </c>
      <c r="K2" s="12" t="s">
        <v>118</v>
      </c>
      <c r="L2" s="7" t="s">
        <v>119</v>
      </c>
      <c r="M2" s="7" t="s">
        <v>120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121</v>
      </c>
      <c r="B3" s="7" t="s">
        <v>122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117</v>
      </c>
      <c r="I3" s="12" t="s">
        <v>123</v>
      </c>
      <c r="J3" s="12" t="s">
        <v>19</v>
      </c>
      <c r="K3" s="12" t="s">
        <v>123</v>
      </c>
      <c r="L3" s="7" t="s">
        <v>119</v>
      </c>
      <c r="M3" s="7" t="s">
        <v>124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125</v>
      </c>
      <c r="B4" s="7" t="s">
        <v>126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117</v>
      </c>
      <c r="I4" s="12" t="s">
        <v>127</v>
      </c>
      <c r="J4" s="12" t="s">
        <v>19</v>
      </c>
      <c r="K4" s="12" t="s">
        <v>127</v>
      </c>
      <c r="L4" s="7" t="s">
        <v>119</v>
      </c>
      <c r="M4" s="7" t="s">
        <v>128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129</v>
      </c>
      <c r="B5" s="7" t="s">
        <v>130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117</v>
      </c>
      <c r="I5" s="12" t="s">
        <v>131</v>
      </c>
      <c r="J5" s="12" t="s">
        <v>19</v>
      </c>
      <c r="K5" s="12" t="s">
        <v>131</v>
      </c>
      <c r="L5" s="7" t="s">
        <v>119</v>
      </c>
      <c r="M5" s="7" t="s">
        <v>132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133</v>
      </c>
      <c r="B6" s="7" t="s">
        <v>134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117</v>
      </c>
      <c r="I6" s="12" t="s">
        <v>135</v>
      </c>
      <c r="J6" s="12" t="s">
        <v>19</v>
      </c>
      <c r="K6" s="12" t="s">
        <v>135</v>
      </c>
      <c r="L6" s="7" t="s">
        <v>119</v>
      </c>
      <c r="M6" s="7" t="s">
        <v>136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106</v>
      </c>
      <c r="B7" s="10" t="s">
        <v>107</v>
      </c>
      <c r="C7" s="10" t="s">
        <v>107</v>
      </c>
      <c r="D7" s="10" t="s">
        <v>107</v>
      </c>
      <c r="E7" s="10"/>
      <c r="F7" s="10"/>
      <c r="G7" s="10" t="s">
        <v>107</v>
      </c>
      <c r="H7" s="10" t="s">
        <v>107</v>
      </c>
      <c r="I7" s="13" t="s">
        <v>22</v>
      </c>
      <c r="J7" s="13"/>
      <c r="K7" s="13"/>
      <c r="L7" s="10"/>
      <c r="M7" s="10" t="s">
        <v>107</v>
      </c>
      <c r="N7" t="s">
        <v>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H29" sqref="H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138</v>
      </c>
    </row>
    <row r="2" ht="14.25" customHeight="1" spans="1:10">
      <c r="A2" s="43" t="s">
        <v>71</v>
      </c>
      <c r="B2" s="7" t="s">
        <v>80</v>
      </c>
      <c r="C2" s="7" t="s">
        <v>81</v>
      </c>
      <c r="D2" s="3">
        <v>1104</v>
      </c>
      <c r="E2" t="str">
        <f>VLOOKUP(A2,HOP!A:L,12,0)</f>
        <v>414.00</v>
      </c>
      <c r="F2" t="str">
        <f>VLOOKUP(A2,HOP!A:C,3,0)</f>
        <v>2276872</v>
      </c>
      <c r="G2">
        <f>D2-E2</f>
        <v>690</v>
      </c>
      <c r="H2" t="str">
        <f>$H$1&amp;F2</f>
        <v>，2276872</v>
      </c>
      <c r="I2" t="str">
        <f>VLOOKUP(A2,HOP!A:T,20,0)</f>
        <v>直连</v>
      </c>
      <c r="J2" t="s">
        <v>139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2440</v>
      </c>
      <c r="E3" t="str">
        <f>VLOOKUP(A3,HOP!A:L,12,0)</f>
        <v>2440.00</v>
      </c>
      <c r="F3" t="str">
        <f>VLOOKUP(A3,HOP!A:C,3,0)</f>
        <v>2275225</v>
      </c>
      <c r="G3">
        <f t="shared" ref="G3:G9" si="0">D3-E3</f>
        <v>0</v>
      </c>
      <c r="H3" t="str">
        <f t="shared" ref="H3:H9" si="1">$H$1&amp;F3</f>
        <v>，2275225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101</v>
      </c>
      <c r="C4" s="7" t="s">
        <v>81</v>
      </c>
      <c r="D4" s="3">
        <v>756</v>
      </c>
      <c r="E4" t="str">
        <f>VLOOKUP(A4,HOP!A:L,12,0)</f>
        <v>756.00</v>
      </c>
      <c r="F4" t="str">
        <f>VLOOKUP(A4,HOP!A:C,3,0)</f>
        <v>2277762</v>
      </c>
      <c r="G4">
        <f t="shared" si="0"/>
        <v>0</v>
      </c>
      <c r="H4" t="str">
        <f t="shared" si="1"/>
        <v>，2277762</v>
      </c>
      <c r="I4" t="str">
        <f>VLOOKUP(A4,HOP!A:T,20,0)</f>
        <v>直连</v>
      </c>
    </row>
    <row r="5" spans="1:10">
      <c r="A5" s="44" t="s">
        <v>116</v>
      </c>
      <c r="D5" s="8">
        <v>-151</v>
      </c>
      <c r="E5" t="e">
        <f>VLOOKUP(A5,HOP!A:L,12,0)</f>
        <v>#N/A</v>
      </c>
      <c r="F5">
        <v>2254656</v>
      </c>
      <c r="G5" t="e">
        <f t="shared" si="0"/>
        <v>#N/A</v>
      </c>
      <c r="H5" t="str">
        <f t="shared" si="1"/>
        <v>，2254656</v>
      </c>
      <c r="I5" t="e">
        <f>VLOOKUP(A5,HOP!A:T,20,0)</f>
        <v>#N/A</v>
      </c>
      <c r="J5" t="s">
        <v>140</v>
      </c>
    </row>
    <row r="6" spans="1:10">
      <c r="A6" s="44" t="s">
        <v>122</v>
      </c>
      <c r="D6" s="8">
        <v>-157</v>
      </c>
      <c r="E6" t="e">
        <f>VLOOKUP(A6,HOP!A:L,12,0)</f>
        <v>#N/A</v>
      </c>
      <c r="F6">
        <v>2258150</v>
      </c>
      <c r="G6" t="e">
        <f t="shared" si="0"/>
        <v>#N/A</v>
      </c>
      <c r="H6" t="str">
        <f t="shared" si="1"/>
        <v>，2258150</v>
      </c>
      <c r="I6" t="e">
        <f>VLOOKUP(A6,HOP!A:T,20,0)</f>
        <v>#N/A</v>
      </c>
      <c r="J6" t="s">
        <v>141</v>
      </c>
    </row>
    <row r="7" spans="1:10">
      <c r="A7" s="44" t="s">
        <v>126</v>
      </c>
      <c r="D7" s="8">
        <v>-1252</v>
      </c>
      <c r="E7" t="e">
        <f>VLOOKUP(A7,HOP!A:L,12,0)</f>
        <v>#N/A</v>
      </c>
      <c r="F7">
        <v>2255290</v>
      </c>
      <c r="G7" t="e">
        <f t="shared" si="0"/>
        <v>#N/A</v>
      </c>
      <c r="H7" t="str">
        <f t="shared" si="1"/>
        <v>，2255290</v>
      </c>
      <c r="I7" t="e">
        <f>VLOOKUP(A7,HOP!A:T,20,0)</f>
        <v>#N/A</v>
      </c>
      <c r="J7" t="s">
        <v>142</v>
      </c>
    </row>
    <row r="8" spans="1:10">
      <c r="A8" s="44" t="s">
        <v>130</v>
      </c>
      <c r="D8" s="8">
        <v>-129</v>
      </c>
      <c r="E8" t="e">
        <f>VLOOKUP(A8,HOP!A:L,12,0)</f>
        <v>#N/A</v>
      </c>
      <c r="F8">
        <v>2261555</v>
      </c>
      <c r="G8" t="e">
        <f t="shared" si="0"/>
        <v>#N/A</v>
      </c>
      <c r="H8" t="str">
        <f t="shared" si="1"/>
        <v>，2261555</v>
      </c>
      <c r="I8" t="e">
        <f>VLOOKUP(A8,HOP!A:T,20,0)</f>
        <v>#N/A</v>
      </c>
      <c r="J8" t="s">
        <v>143</v>
      </c>
    </row>
    <row r="9" spans="1:10">
      <c r="A9" s="44" t="s">
        <v>134</v>
      </c>
      <c r="D9" s="8">
        <v>-844</v>
      </c>
      <c r="E9" t="e">
        <f>VLOOKUP(A9,HOP!A:L,12,0)</f>
        <v>#N/A</v>
      </c>
      <c r="F9">
        <v>2256487</v>
      </c>
      <c r="G9" t="e">
        <f t="shared" si="0"/>
        <v>#N/A</v>
      </c>
      <c r="H9" t="str">
        <f t="shared" si="1"/>
        <v>，2256487</v>
      </c>
      <c r="I9" t="e">
        <f>VLOOKUP(A9,HOP!A:T,20,0)</f>
        <v>#N/A</v>
      </c>
      <c r="J9" t="s">
        <v>144</v>
      </c>
    </row>
    <row r="11" spans="4:4">
      <c r="D11" s="3">
        <f>SUM(D2:D10)</f>
        <v>1767</v>
      </c>
    </row>
    <row r="12" ht="14.25" spans="4:4">
      <c r="D12" s="9" t="s">
        <v>23</v>
      </c>
    </row>
    <row r="16" spans="1:3">
      <c r="A16" t="s">
        <v>145</v>
      </c>
      <c r="C16">
        <v>3610</v>
      </c>
    </row>
    <row r="17" spans="1:3">
      <c r="A17" t="s">
        <v>146</v>
      </c>
      <c r="C17">
        <v>690</v>
      </c>
    </row>
    <row r="18" spans="1:3">
      <c r="A18" t="s">
        <v>147</v>
      </c>
      <c r="C18">
        <v>-2533</v>
      </c>
    </row>
    <row r="19" spans="1:3">
      <c r="A19" s="5" t="s">
        <v>148</v>
      </c>
      <c r="C19">
        <f>SUM(C16:C18)</f>
        <v>1767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1" t="s">
        <v>165</v>
      </c>
      <c r="B2" s="1" t="s">
        <v>81</v>
      </c>
      <c r="C2" s="1" t="s">
        <v>166</v>
      </c>
      <c r="D2" s="1" t="s">
        <v>167</v>
      </c>
      <c r="E2" s="1" t="s">
        <v>168</v>
      </c>
      <c r="F2" s="1" t="s">
        <v>81</v>
      </c>
      <c r="G2" s="1" t="s">
        <v>169</v>
      </c>
      <c r="H2" s="1" t="s">
        <v>119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73</v>
      </c>
      <c r="S2" s="1" t="s">
        <v>176</v>
      </c>
      <c r="T2" s="1" t="s">
        <v>177</v>
      </c>
    </row>
    <row r="3" s="1" customFormat="1" spans="1:20">
      <c r="A3" s="1" t="s">
        <v>178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179</v>
      </c>
      <c r="G3" s="1" t="s">
        <v>169</v>
      </c>
      <c r="H3" s="1" t="s">
        <v>119</v>
      </c>
      <c r="I3" s="1" t="s">
        <v>183</v>
      </c>
      <c r="J3" s="1" t="s">
        <v>171</v>
      </c>
      <c r="K3" s="1" t="s">
        <v>183</v>
      </c>
      <c r="L3" s="1" t="s">
        <v>183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184</v>
      </c>
      <c r="R3" s="1" t="s">
        <v>73</v>
      </c>
      <c r="S3" s="1" t="s">
        <v>176</v>
      </c>
      <c r="T3" s="1" t="s">
        <v>177</v>
      </c>
    </row>
    <row r="4" s="1" customFormat="1" spans="1:20">
      <c r="A4" s="1" t="s">
        <v>96</v>
      </c>
      <c r="B4" s="1" t="s">
        <v>100</v>
      </c>
      <c r="C4" s="1" t="s">
        <v>185</v>
      </c>
      <c r="D4" s="1" t="s">
        <v>98</v>
      </c>
      <c r="E4" s="1" t="s">
        <v>99</v>
      </c>
      <c r="F4" s="1" t="s">
        <v>101</v>
      </c>
      <c r="G4" s="1" t="s">
        <v>81</v>
      </c>
      <c r="H4" s="1" t="s">
        <v>119</v>
      </c>
      <c r="I4" s="1" t="s">
        <v>186</v>
      </c>
      <c r="J4" s="1" t="s">
        <v>171</v>
      </c>
      <c r="K4" s="1" t="s">
        <v>186</v>
      </c>
      <c r="L4" s="1" t="s">
        <v>186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187</v>
      </c>
      <c r="R4" s="1" t="s">
        <v>73</v>
      </c>
      <c r="S4" s="1" t="s">
        <v>176</v>
      </c>
      <c r="T4" s="1" t="s">
        <v>177</v>
      </c>
    </row>
    <row r="5" s="1" customFormat="1" spans="1:20">
      <c r="A5" s="1" t="s">
        <v>188</v>
      </c>
      <c r="B5" s="1" t="s">
        <v>100</v>
      </c>
      <c r="C5" s="1" t="s">
        <v>189</v>
      </c>
      <c r="D5" s="1" t="s">
        <v>190</v>
      </c>
      <c r="E5" s="1" t="s">
        <v>191</v>
      </c>
      <c r="F5" s="1" t="s">
        <v>81</v>
      </c>
      <c r="G5" s="1" t="s">
        <v>192</v>
      </c>
      <c r="H5" s="1" t="s">
        <v>119</v>
      </c>
      <c r="I5" s="1" t="s">
        <v>193</v>
      </c>
      <c r="J5" s="1" t="s">
        <v>171</v>
      </c>
      <c r="K5" s="1" t="s">
        <v>193</v>
      </c>
      <c r="L5" s="1" t="s">
        <v>193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194</v>
      </c>
      <c r="R5" s="1" t="s">
        <v>73</v>
      </c>
      <c r="S5" s="1" t="s">
        <v>176</v>
      </c>
      <c r="T5" s="1" t="s">
        <v>177</v>
      </c>
    </row>
    <row r="6" s="1" customFormat="1" spans="1:20">
      <c r="A6" s="1" t="s">
        <v>195</v>
      </c>
      <c r="B6" s="1" t="s">
        <v>80</v>
      </c>
      <c r="C6" s="1" t="s">
        <v>196</v>
      </c>
      <c r="D6" s="1" t="s">
        <v>197</v>
      </c>
      <c r="E6" s="1" t="s">
        <v>198</v>
      </c>
      <c r="F6" s="1" t="s">
        <v>199</v>
      </c>
      <c r="G6" s="1" t="s">
        <v>169</v>
      </c>
      <c r="H6" s="1" t="s">
        <v>119</v>
      </c>
      <c r="I6" s="1" t="s">
        <v>200</v>
      </c>
      <c r="J6" s="1" t="s">
        <v>171</v>
      </c>
      <c r="K6" s="1" t="s">
        <v>200</v>
      </c>
      <c r="L6" s="1" t="s">
        <v>200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201</v>
      </c>
      <c r="R6" s="1" t="s">
        <v>73</v>
      </c>
      <c r="S6" s="1" t="s">
        <v>176</v>
      </c>
      <c r="T6" s="1" t="s">
        <v>177</v>
      </c>
    </row>
    <row r="7" s="1" customFormat="1" spans="1:20">
      <c r="A7" s="1" t="s">
        <v>71</v>
      </c>
      <c r="B7" s="1" t="s">
        <v>79</v>
      </c>
      <c r="C7" s="1" t="s">
        <v>202</v>
      </c>
      <c r="D7" s="1" t="s">
        <v>76</v>
      </c>
      <c r="E7" s="1" t="s">
        <v>78</v>
      </c>
      <c r="F7" s="1" t="s">
        <v>80</v>
      </c>
      <c r="G7" s="1" t="s">
        <v>81</v>
      </c>
      <c r="H7" s="1" t="s">
        <v>119</v>
      </c>
      <c r="I7" s="1" t="s">
        <v>203</v>
      </c>
      <c r="J7" s="1" t="s">
        <v>171</v>
      </c>
      <c r="K7" s="1" t="s">
        <v>203</v>
      </c>
      <c r="L7" s="1" t="s">
        <v>204</v>
      </c>
      <c r="M7" s="1" t="s">
        <v>205</v>
      </c>
      <c r="N7" s="1" t="s">
        <v>205</v>
      </c>
      <c r="O7" s="1" t="s">
        <v>173</v>
      </c>
      <c r="P7" s="1" t="s">
        <v>174</v>
      </c>
      <c r="Q7" s="1" t="s">
        <v>206</v>
      </c>
      <c r="R7" s="1" t="s">
        <v>73</v>
      </c>
      <c r="S7" s="1" t="s">
        <v>176</v>
      </c>
      <c r="T7" s="1" t="s">
        <v>177</v>
      </c>
    </row>
    <row r="8" s="1" customFormat="1" spans="1:20">
      <c r="A8" s="1" t="s">
        <v>207</v>
      </c>
      <c r="B8" s="1" t="s">
        <v>208</v>
      </c>
      <c r="C8" s="1" t="s">
        <v>209</v>
      </c>
      <c r="D8" s="1" t="s">
        <v>210</v>
      </c>
      <c r="E8" s="1" t="s">
        <v>211</v>
      </c>
      <c r="F8" s="1" t="s">
        <v>101</v>
      </c>
      <c r="G8" s="1" t="s">
        <v>192</v>
      </c>
      <c r="H8" s="1" t="s">
        <v>119</v>
      </c>
      <c r="I8" s="1" t="s">
        <v>212</v>
      </c>
      <c r="J8" s="1" t="s">
        <v>171</v>
      </c>
      <c r="K8" s="1" t="s">
        <v>212</v>
      </c>
      <c r="L8" s="1" t="s">
        <v>212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213</v>
      </c>
      <c r="R8" s="1" t="s">
        <v>73</v>
      </c>
      <c r="S8" s="1" t="s">
        <v>176</v>
      </c>
      <c r="T8" s="1" t="s">
        <v>177</v>
      </c>
    </row>
    <row r="9" s="1" customFormat="1" spans="1:20">
      <c r="A9" s="1" t="s">
        <v>87</v>
      </c>
      <c r="B9" s="1" t="s">
        <v>91</v>
      </c>
      <c r="C9" s="1" t="s">
        <v>214</v>
      </c>
      <c r="D9" s="1" t="s">
        <v>89</v>
      </c>
      <c r="E9" s="1" t="s">
        <v>90</v>
      </c>
      <c r="F9" s="1" t="s">
        <v>80</v>
      </c>
      <c r="G9" s="1" t="s">
        <v>81</v>
      </c>
      <c r="H9" s="1" t="s">
        <v>119</v>
      </c>
      <c r="I9" s="1" t="s">
        <v>215</v>
      </c>
      <c r="J9" s="1" t="s">
        <v>171</v>
      </c>
      <c r="K9" s="1" t="s">
        <v>215</v>
      </c>
      <c r="L9" s="1" t="s">
        <v>215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216</v>
      </c>
      <c r="R9" s="1" t="s">
        <v>73</v>
      </c>
      <c r="S9" s="1" t="s">
        <v>176</v>
      </c>
      <c r="T9" s="1" t="s">
        <v>177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2021-10-25T09:10:43Z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4BF43FA8364C43079AD6DB09BFAF3613</vt:lpwstr>
  </property>
</Properties>
</file>