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44525"/>
</workbook>
</file>

<file path=xl/sharedStrings.xml><?xml version="1.0" encoding="utf-8"?>
<sst xmlns="http://schemas.openxmlformats.org/spreadsheetml/2006/main" count="393" uniqueCount="159">
  <si>
    <t>去哪儿网酒店预付对账单</t>
  </si>
  <si>
    <t>供应商名称：</t>
  </si>
  <si>
    <t>港丰国际</t>
  </si>
  <si>
    <t>结算周期：</t>
  </si>
  <si>
    <t>2021-10-18至2021-10-24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</si>
  <si>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</si>
  <si>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</si>
  <si>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</si>
  <si>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</si>
  <si>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</si>
  <si>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</si>
  <si>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</si>
  <si>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</si>
  <si>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</si>
  <si>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</si>
  <si>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</si>
  <si>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</si>
  <si>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</si>
  <si>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</si>
  <si>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</si>
  <si>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¥18,229.52</t>
  </si>
  <si>
    <t>¥1,372.52</t>
  </si>
  <si>
    <t>¥16,857.00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</si>
  <si>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</si>
  <si>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</si>
  <si>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</si>
  <si>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</si>
  <si>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</si>
  <si>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</si>
  <si>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</si>
  <si>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</si>
  <si>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</si>
  <si>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</si>
  <si>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</si>
  <si>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</si>
  <si>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</si>
  <si>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</si>
  <si>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</si>
  <si>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</si>
  <si>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</si>
  <si>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</si>
  <si>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</si>
  <si>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</si>
  <si>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</si>
  <si>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</si>
  <si>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</si>
  <si>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</si>
  <si>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</si>
  <si>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</si>
  <si>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</si>
  <si>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</si>
  <si>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</si>
  <si>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</si>
  <si>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</si>
  <si>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</si>
  <si>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</si>
  <si>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</si>
  <si>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</si>
  <si>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</si>
  <si>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</si>
  <si>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</si>
  <si>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</si>
  <si>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</si>
  <si>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</si>
  <si>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</si>
  <si>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</si>
  <si>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</si>
  <si>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</si>
  <si>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</si>
  <si>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702786533921</t>
  </si>
  <si>
    <t>2277998</t>
  </si>
  <si>
    <t>酒店预付</t>
  </si>
  <si>
    <t>否</t>
  </si>
  <si>
    <t>普通</t>
  </si>
  <si>
    <t>221900789</t>
  </si>
  <si>
    <t>Pop! 万隆节日城联广场酒店</t>
  </si>
  <si>
    <t>1619975</t>
  </si>
  <si>
    <t>MENG/GUANGBI</t>
  </si>
  <si>
    <t>2021-10-15</t>
  </si>
  <si>
    <t>2021-10-16</t>
  </si>
  <si>
    <t>2021-10-18</t>
  </si>
  <si>
    <t>¥296.52</t>
  </si>
  <si>
    <t>¥32.52</t>
  </si>
  <si>
    <t>¥264.00</t>
  </si>
  <si>
    <t>Pop room</t>
  </si>
  <si>
    <t>WEBSITE</t>
  </si>
  <si>
    <t>702789949696</t>
  </si>
  <si>
    <t>2279596</t>
  </si>
  <si>
    <t>2021-10-19</t>
  </si>
  <si>
    <t>¥113.00</t>
  </si>
  <si>
    <t>¥12.00</t>
  </si>
  <si>
    <t>¥101.00</t>
  </si>
  <si>
    <t>702771692097</t>
  </si>
  <si>
    <t>2269273</t>
  </si>
  <si>
    <t>179440067</t>
  </si>
  <si>
    <t>迪拜喜来登大酒店</t>
  </si>
  <si>
    <t>YANG/YIBO</t>
  </si>
  <si>
    <t>2021-09-30</t>
  </si>
  <si>
    <t>2021-10-17</t>
  </si>
  <si>
    <t>2021-10-21</t>
  </si>
  <si>
    <t>¥6,312.00</t>
  </si>
  <si>
    <t>¥469.00</t>
  </si>
  <si>
    <t>¥5,843.00</t>
  </si>
  <si>
    <t>Deluxe king bed room</t>
  </si>
  <si>
    <t>702771576844</t>
  </si>
  <si>
    <t>2269707</t>
  </si>
  <si>
    <t>BAMADHAF/SAIF</t>
  </si>
  <si>
    <t>2021-10-22</t>
  </si>
  <si>
    <t>¥11,508.00</t>
  </si>
  <si>
    <t>¥859.00</t>
  </si>
  <si>
    <t>¥10,649.00</t>
  </si>
  <si>
    <t>1 Bedroom King Apartment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</si>
  <si>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</si>
  <si>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</si>
  <si>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</si>
  <si>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</si>
  <si>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</si>
  <si>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</si>
  <si>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</si>
  <si>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</si>
  <si>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</si>
  <si>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</si>
  <si>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</si>
  <si>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A211026093916481</t>
  </si>
  <si>
    <r>
      <t>总计：</t>
    </r>
    <r>
      <rPr>
        <sz val="10"/>
        <rFont val="Arial"/>
        <charset val="134"/>
      </rPr>
      <t>16857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</si>
  <si>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</si>
  <si>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</si>
  <si>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</si>
  <si>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</si>
  <si>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</si>
  <si>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</si>
  <si>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</si>
  <si>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</si>
  <si>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</si>
  <si>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</si>
  <si>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</si>
  <si>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</si>
  <si>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</si>
  <si>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</si>
  <si>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</si>
  <si>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</si>
  <si>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MENG GUANGBI</t>
  </si>
  <si>
    <t>退房日周结</t>
  </si>
  <si>
    <t>101.00</t>
  </si>
  <si>
    <t>RMB</t>
  </si>
  <si>
    <t>0</t>
  </si>
  <si>
    <t>0.00</t>
  </si>
  <si>
    <t>去哪儿直连</t>
  </si>
  <si>
    <t>2021-10-18 13:05:15</t>
  </si>
  <si>
    <t>汇智国际旅游发展有限公司</t>
  </si>
  <si>
    <t>直连</t>
  </si>
  <si>
    <t>264.00</t>
  </si>
  <si>
    <t>2021-10-15 18:40:46</t>
  </si>
  <si>
    <t>BAMADHAF SAIF</t>
  </si>
  <si>
    <t>10648.98</t>
  </si>
  <si>
    <t>2021-09-30 16:25:49</t>
  </si>
  <si>
    <t>YANG YIBO</t>
  </si>
  <si>
    <t>5843.00</t>
  </si>
  <si>
    <t>2021-09-30 03:54:46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</si>
</sst>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15" borderId="15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12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77</v>
      </c>
      <c r="L3" s="7">
        <v>1</v>
      </c>
      <c r="M3" s="7">
        <v>1</v>
      </c>
      <c r="N3" s="7" t="s">
        <v>80</v>
      </c>
      <c r="O3" s="7" t="s">
        <v>80</v>
      </c>
      <c r="P3" s="7" t="s">
        <v>88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92</v>
      </c>
      <c r="B4" s="6" t="s">
        <v>93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4</v>
      </c>
      <c r="N4" s="7" t="s">
        <v>97</v>
      </c>
      <c r="O4" s="7" t="s">
        <v>98</v>
      </c>
      <c r="P4" s="7" t="s">
        <v>99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94</v>
      </c>
      <c r="H5" s="7" t="s">
        <v>95</v>
      </c>
      <c r="I5" s="7" t="s">
        <v>76</v>
      </c>
      <c r="J5" s="7" t="s">
        <v>2</v>
      </c>
      <c r="K5" s="7" t="s">
        <v>106</v>
      </c>
      <c r="L5" s="7">
        <v>1</v>
      </c>
      <c r="M5" s="7">
        <v>6</v>
      </c>
      <c r="N5" s="7" t="s">
        <v>97</v>
      </c>
      <c r="O5" s="7" t="s">
        <v>79</v>
      </c>
      <c r="P5" s="7" t="s">
        <v>107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customHeight="1" spans="1:32">
      <c r="A6" s="10" t="s">
        <v>112</v>
      </c>
      <c r="B6" s="10"/>
      <c r="C6" s="10" t="s">
        <v>113</v>
      </c>
      <c r="D6" s="10"/>
      <c r="E6" s="10"/>
      <c r="F6" s="10"/>
      <c r="G6" s="10" t="s">
        <v>113</v>
      </c>
      <c r="H6" s="10" t="s">
        <v>113</v>
      </c>
      <c r="I6" s="10" t="s">
        <v>113</v>
      </c>
      <c r="J6" s="10" t="s">
        <v>113</v>
      </c>
      <c r="K6" s="10" t="s">
        <v>113</v>
      </c>
      <c r="L6" s="10" t="s">
        <v>113</v>
      </c>
      <c r="M6" s="10" t="s">
        <v>113</v>
      </c>
      <c r="N6" s="10" t="s">
        <v>113</v>
      </c>
      <c r="O6" s="10" t="s">
        <v>113</v>
      </c>
      <c r="P6" s="10" t="s">
        <v>113</v>
      </c>
      <c r="Q6" s="10"/>
      <c r="R6" s="13" t="s">
        <v>20</v>
      </c>
      <c r="S6" s="13" t="s">
        <v>19</v>
      </c>
      <c r="T6" s="10" t="s">
        <v>113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113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114</v>
      </c>
      <c r="B1" s="4" t="s">
        <v>115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116</v>
      </c>
      <c r="H1" s="4" t="s">
        <v>117</v>
      </c>
      <c r="I1" s="4" t="s">
        <v>13</v>
      </c>
      <c r="J1" s="4" t="s">
        <v>17</v>
      </c>
      <c r="K1" s="4" t="s">
        <v>18</v>
      </c>
      <c r="L1" s="9" t="s">
        <v>118</v>
      </c>
      <c r="M1" s="4" t="s">
        <v>119</v>
      </c>
      <c r="N1" s="4" t="s">
        <v>120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25" sqref="D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122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264</v>
      </c>
      <c r="E2" t="str">
        <f>VLOOKUP(A2,HOP!A:L,12,0)</f>
        <v>264.00</v>
      </c>
      <c r="F2" t="str">
        <f>VLOOKUP(A2,HOP!A:C,3,0)</f>
        <v>2277998</v>
      </c>
      <c r="G2">
        <f>D2-E2</f>
        <v>0</v>
      </c>
      <c r="H2" t="str">
        <f>$H$1&amp;F2</f>
        <v>，2277998</v>
      </c>
      <c r="I2" t="str">
        <f>VLOOKUP(A2,HOP!A:T,20,0)</f>
        <v>直连</v>
      </c>
    </row>
    <row r="3" ht="14.25" customHeight="1" spans="1:9">
      <c r="A3" s="6" t="s">
        <v>86</v>
      </c>
      <c r="B3" s="7" t="s">
        <v>80</v>
      </c>
      <c r="C3" s="7" t="s">
        <v>88</v>
      </c>
      <c r="D3" s="3">
        <v>101</v>
      </c>
      <c r="E3" t="str">
        <f>VLOOKUP(A3,HOP!A:L,12,0)</f>
        <v>101.00</v>
      </c>
      <c r="F3" t="str">
        <f>VLOOKUP(A3,HOP!A:C,3,0)</f>
        <v>2279596</v>
      </c>
      <c r="G3">
        <f>D3-E3</f>
        <v>0</v>
      </c>
      <c r="H3" t="str">
        <f>$H$1&amp;F3</f>
        <v>，2279596</v>
      </c>
      <c r="I3" t="str">
        <f>VLOOKUP(A3,HOP!A:T,20,0)</f>
        <v>直连</v>
      </c>
    </row>
    <row r="4" ht="14.25" customHeight="1" spans="1:9">
      <c r="A4" s="6" t="s">
        <v>92</v>
      </c>
      <c r="B4" s="7" t="s">
        <v>98</v>
      </c>
      <c r="C4" s="7" t="s">
        <v>99</v>
      </c>
      <c r="D4" s="3">
        <v>5843</v>
      </c>
      <c r="E4" t="str">
        <f>VLOOKUP(A4,HOP!A:L,12,0)</f>
        <v>5843.00</v>
      </c>
      <c r="F4" t="str">
        <f>VLOOKUP(A4,HOP!A:C,3,0)</f>
        <v>2269273</v>
      </c>
      <c r="G4">
        <f>D4-E4</f>
        <v>0</v>
      </c>
      <c r="H4" t="str">
        <f>$H$1&amp;F4</f>
        <v>，2269273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79</v>
      </c>
      <c r="C5" s="7" t="s">
        <v>107</v>
      </c>
      <c r="D5" s="3">
        <v>10649</v>
      </c>
      <c r="E5" t="str">
        <f>VLOOKUP(A5,HOP!A:L,12,0)</f>
        <v>10648.98</v>
      </c>
      <c r="F5" t="str">
        <f>VLOOKUP(A5,HOP!A:C,3,0)</f>
        <v>2269707</v>
      </c>
      <c r="G5">
        <f>D5-E5</f>
        <v>0.0200000000004366</v>
      </c>
      <c r="H5" t="str">
        <f>$H$1&amp;F5</f>
        <v>，2269707</v>
      </c>
      <c r="I5" t="str">
        <f>VLOOKUP(A5,HOP!A:T,20,0)</f>
        <v>直连</v>
      </c>
    </row>
    <row r="7" spans="4:4">
      <c r="D7" s="3">
        <f>SUM(D2:D6)</f>
        <v>16857</v>
      </c>
    </row>
    <row r="8" ht="14.25" spans="4:4">
      <c r="D8" s="8" t="s">
        <v>22</v>
      </c>
    </row>
    <row r="10" spans="1:1">
      <c r="A10" t="s">
        <v>123</v>
      </c>
    </row>
    <row r="11" spans="1:1">
      <c r="A11" s="5" t="s">
        <v>124</v>
      </c>
    </row>
  </sheetData>
  <autoFilter ref="A1:I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125</v>
      </c>
      <c r="B1" s="2" t="s">
        <v>126</v>
      </c>
      <c r="C1" s="2" t="s">
        <v>127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</row>
    <row r="2" s="1" customFormat="1" spans="1:20">
      <c r="A2" s="1" t="s">
        <v>86</v>
      </c>
      <c r="B2" s="1" t="s">
        <v>80</v>
      </c>
      <c r="C2" s="1" t="s">
        <v>87</v>
      </c>
      <c r="D2" s="1" t="s">
        <v>75</v>
      </c>
      <c r="E2" s="1" t="s">
        <v>141</v>
      </c>
      <c r="F2" s="1" t="s">
        <v>80</v>
      </c>
      <c r="G2" s="1" t="s">
        <v>88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72</v>
      </c>
      <c r="S2" s="1" t="s">
        <v>149</v>
      </c>
      <c r="T2" s="1" t="s">
        <v>150</v>
      </c>
    </row>
    <row r="3" s="1" customFormat="1" spans="1:20">
      <c r="A3" s="1" t="s">
        <v>69</v>
      </c>
      <c r="B3" s="1" t="s">
        <v>78</v>
      </c>
      <c r="C3" s="1" t="s">
        <v>70</v>
      </c>
      <c r="D3" s="1" t="s">
        <v>75</v>
      </c>
      <c r="E3" s="1" t="s">
        <v>141</v>
      </c>
      <c r="F3" s="1" t="s">
        <v>79</v>
      </c>
      <c r="G3" s="1" t="s">
        <v>80</v>
      </c>
      <c r="H3" s="1" t="s">
        <v>142</v>
      </c>
      <c r="I3" s="1" t="s">
        <v>151</v>
      </c>
      <c r="J3" s="1" t="s">
        <v>144</v>
      </c>
      <c r="K3" s="1" t="s">
        <v>151</v>
      </c>
      <c r="L3" s="1" t="s">
        <v>151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152</v>
      </c>
      <c r="R3" s="1" t="s">
        <v>72</v>
      </c>
      <c r="S3" s="1" t="s">
        <v>149</v>
      </c>
      <c r="T3" s="1" t="s">
        <v>150</v>
      </c>
    </row>
    <row r="4" s="1" customFormat="1" spans="1:20">
      <c r="A4" s="1" t="s">
        <v>104</v>
      </c>
      <c r="B4" s="1" t="s">
        <v>97</v>
      </c>
      <c r="C4" s="1" t="s">
        <v>105</v>
      </c>
      <c r="D4" s="1" t="s">
        <v>95</v>
      </c>
      <c r="E4" s="1" t="s">
        <v>153</v>
      </c>
      <c r="F4" s="1" t="s">
        <v>79</v>
      </c>
      <c r="G4" s="1" t="s">
        <v>107</v>
      </c>
      <c r="H4" s="1" t="s">
        <v>142</v>
      </c>
      <c r="I4" s="1" t="s">
        <v>154</v>
      </c>
      <c r="J4" s="1" t="s">
        <v>144</v>
      </c>
      <c r="K4" s="1" t="s">
        <v>154</v>
      </c>
      <c r="L4" s="1" t="s">
        <v>154</v>
      </c>
      <c r="M4" s="1" t="s">
        <v>145</v>
      </c>
      <c r="N4" s="1" t="s">
        <v>145</v>
      </c>
      <c r="O4" s="1" t="s">
        <v>146</v>
      </c>
      <c r="P4" s="1" t="s">
        <v>147</v>
      </c>
      <c r="Q4" s="1" t="s">
        <v>155</v>
      </c>
      <c r="R4" s="1" t="s">
        <v>72</v>
      </c>
      <c r="S4" s="1" t="s">
        <v>149</v>
      </c>
      <c r="T4" s="1" t="s">
        <v>150</v>
      </c>
    </row>
    <row r="5" s="1" customFormat="1" spans="1:20">
      <c r="A5" s="1" t="s">
        <v>92</v>
      </c>
      <c r="B5" s="1" t="s">
        <v>97</v>
      </c>
      <c r="C5" s="1" t="s">
        <v>93</v>
      </c>
      <c r="D5" s="1" t="s">
        <v>95</v>
      </c>
      <c r="E5" s="1" t="s">
        <v>156</v>
      </c>
      <c r="F5" s="1" t="s">
        <v>98</v>
      </c>
      <c r="G5" s="1" t="s">
        <v>99</v>
      </c>
      <c r="H5" s="1" t="s">
        <v>142</v>
      </c>
      <c r="I5" s="1" t="s">
        <v>157</v>
      </c>
      <c r="J5" s="1" t="s">
        <v>144</v>
      </c>
      <c r="K5" s="1" t="s">
        <v>157</v>
      </c>
      <c r="L5" s="1" t="s">
        <v>157</v>
      </c>
      <c r="M5" s="1" t="s">
        <v>145</v>
      </c>
      <c r="N5" s="1" t="s">
        <v>145</v>
      </c>
      <c r="O5" s="1" t="s">
        <v>146</v>
      </c>
      <c r="P5" s="1" t="s">
        <v>147</v>
      </c>
      <c r="Q5" s="1" t="s">
        <v>158</v>
      </c>
      <c r="R5" s="1" t="s">
        <v>72</v>
      </c>
      <c r="S5" s="1" t="s">
        <v>149</v>
      </c>
      <c r="T5" s="1" t="s">
        <v>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2021-10-26T01:38:05Z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102D737E43F04EE4A907F3A371B0138A</vt:lpwstr>
  </property>
</Properties>
</file>