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对账!$A$1:$J$18</definedName>
  </definedNames>
  <calcPr calcId="144525" concurrentCalc="0"/>
</workbook>
</file>

<file path=xl/sharedStrings.xml><?xml version="1.0" encoding="utf-8"?>
<sst xmlns="http://schemas.openxmlformats.org/spreadsheetml/2006/main" count="680" uniqueCount="182">
  <si>
    <t>同程旅行对账单
(账期：20211018-20211024)</t>
  </si>
  <si>
    <t>应付房费总金额</t>
  </si>
  <si>
    <t>应付罚金总金额</t>
  </si>
  <si>
    <t>调整项</t>
  </si>
  <si>
    <t>币种</t>
  </si>
  <si>
    <t>应付合计</t>
  </si>
  <si>
    <t>7988.00</t>
  </si>
  <si>
    <t>0.00</t>
  </si>
  <si>
    <t>CNY</t>
  </si>
  <si>
    <t>英德璞驿酒店</t>
  </si>
  <si>
    <t/>
  </si>
  <si>
    <t>小计:1213.00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</si>
  <si>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</si>
  <si>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</si>
  <si>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</si>
  <si>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</si>
  <si>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</si>
  <si>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</si>
  <si>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</si>
  <si>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</si>
  <si>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</si>
  <si>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</si>
  <si>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1188925942</t>
  </si>
  <si>
    <t>DENG/SIEN</t>
  </si>
  <si>
    <t>峰云奢享套房</t>
  </si>
  <si>
    <t>2021/10/18</t>
  </si>
  <si>
    <t>2021/10/19</t>
  </si>
  <si>
    <t>1.00</t>
  </si>
  <si>
    <t>413.00</t>
  </si>
  <si>
    <t>1189095390</t>
  </si>
  <si>
    <t>植家泉</t>
  </si>
  <si>
    <t>387.00</t>
  </si>
  <si>
    <t>1189803689</t>
  </si>
  <si>
    <t>孔智勇</t>
  </si>
  <si>
    <t>安顺豪生温泉度假酒店</t>
  </si>
  <si>
    <t>小计:1657.00</t>
  </si>
  <si>
    <t>1186434084</t>
  </si>
  <si>
    <t>文晓婷</t>
  </si>
  <si>
    <t>清音双床房</t>
  </si>
  <si>
    <t>2021/10/17</t>
  </si>
  <si>
    <t>394.00</t>
  </si>
  <si>
    <t>1190131216</t>
  </si>
  <si>
    <t>1229793</t>
  </si>
  <si>
    <t>田旭鹏</t>
  </si>
  <si>
    <t>轻奢大床房</t>
  </si>
  <si>
    <t>2021/10/22</t>
  </si>
  <si>
    <t>2021/10/23</t>
  </si>
  <si>
    <t>412.00</t>
  </si>
  <si>
    <t>1190767283</t>
  </si>
  <si>
    <t>罗瑞</t>
  </si>
  <si>
    <t>轻奢双床房</t>
  </si>
  <si>
    <t>1190815975</t>
  </si>
  <si>
    <t>罗文祥,王磊</t>
  </si>
  <si>
    <t>豪庭双床房</t>
  </si>
  <si>
    <t>439.00</t>
  </si>
  <si>
    <t>英德浈阳峡醴泉度假酒店</t>
  </si>
  <si>
    <t>小计:400.00</t>
  </si>
  <si>
    <t>1190915812</t>
  </si>
  <si>
    <t>钟秋旺</t>
  </si>
  <si>
    <t>江景大床房</t>
  </si>
  <si>
    <t>2021/10/20</t>
  </si>
  <si>
    <t>400.00</t>
  </si>
  <si>
    <t>广州白云宾馆</t>
  </si>
  <si>
    <t>小计:1122.00</t>
  </si>
  <si>
    <t>1191942926</t>
  </si>
  <si>
    <t>F21J200081</t>
  </si>
  <si>
    <t>陈智炜</t>
  </si>
  <si>
    <t>豪华大床房</t>
  </si>
  <si>
    <t>2021/10/21</t>
  </si>
  <si>
    <t>563.00</t>
  </si>
  <si>
    <t>1190124978</t>
  </si>
  <si>
    <t>许曼敏</t>
  </si>
  <si>
    <t>559.00</t>
  </si>
  <si>
    <t>维也纳国际酒店(肇庆七星岩星湖景区店)</t>
  </si>
  <si>
    <t>小计:544.00</t>
  </si>
  <si>
    <t>1191131702</t>
  </si>
  <si>
    <t>沈金</t>
  </si>
  <si>
    <t>山景大床房</t>
  </si>
  <si>
    <t>272.00</t>
  </si>
  <si>
    <t>胡新科</t>
  </si>
  <si>
    <t>椰风金隆酒店(琼海银海路旗舰店)</t>
  </si>
  <si>
    <t>小计:235.00</t>
  </si>
  <si>
    <t>1189007954</t>
  </si>
  <si>
    <t>蔡志高</t>
  </si>
  <si>
    <t>235.00</t>
  </si>
  <si>
    <t>广州知祥酒店公寓</t>
  </si>
  <si>
    <t>小计:820.00</t>
  </si>
  <si>
    <t>1185264368</t>
  </si>
  <si>
    <t>阚伟马可</t>
  </si>
  <si>
    <t>标准双床房</t>
  </si>
  <si>
    <t>2021/10/14</t>
  </si>
  <si>
    <t>4.00</t>
  </si>
  <si>
    <t>520.00</t>
  </si>
  <si>
    <t>1189648381</t>
  </si>
  <si>
    <t>罗杰</t>
  </si>
  <si>
    <t>2021/10/24</t>
  </si>
  <si>
    <t>2.00</t>
  </si>
  <si>
    <t>300.00</t>
  </si>
  <si>
    <t>青岛丽晶大酒店</t>
  </si>
  <si>
    <t>小计:887.00</t>
  </si>
  <si>
    <t>1188371135</t>
  </si>
  <si>
    <t>F21J170025</t>
  </si>
  <si>
    <t>位浩祥</t>
  </si>
  <si>
    <t>标准大床间</t>
  </si>
  <si>
    <t>440.00</t>
  </si>
  <si>
    <t>1193269367</t>
  </si>
  <si>
    <t>F21J210179</t>
  </si>
  <si>
    <t>梁新圆</t>
  </si>
  <si>
    <t>447.00</t>
  </si>
  <si>
    <t>广州石奥客栈</t>
  </si>
  <si>
    <t>小计:1110.00</t>
  </si>
  <si>
    <t>1189537509</t>
  </si>
  <si>
    <t>姚再兴</t>
  </si>
  <si>
    <t>豪华海景套房</t>
  </si>
  <si>
    <t>1110.00</t>
  </si>
  <si>
    <t>，</t>
  </si>
  <si>
    <t>202110151624010021</t>
  </si>
  <si>
    <t>202110182142100021</t>
  </si>
  <si>
    <t>202110191104460022</t>
  </si>
  <si>
    <t>202110191204520025</t>
  </si>
  <si>
    <t>202110141608420025</t>
  </si>
  <si>
    <t>202110181133290020</t>
  </si>
  <si>
    <t>A211026110929481 HOP：5511元</t>
  </si>
  <si>
    <t>i211026110856 房集：2477元</t>
  </si>
  <si>
    <t>总计：7988元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</si>
  <si>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</si>
  <si>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</si>
  <si>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</si>
  <si>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</si>
  <si>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</si>
  <si>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</si>
  <si>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</si>
  <si>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</si>
  <si>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</si>
  <si>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</si>
  <si>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</si>
  <si>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</si>
  <si>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</si>
  <si>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</si>
  <si>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</si>
  <si>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</si>
  <si>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</si>
  <si>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</si>
  <si>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2021-10-21</t>
  </si>
  <si>
    <t>2281197</t>
  </si>
  <si>
    <t>2021-10-22</t>
  </si>
  <si>
    <t>退房日周结</t>
  </si>
  <si>
    <t>RMB</t>
  </si>
  <si>
    <t>0</t>
  </si>
  <si>
    <t>同程艺龙国内酒店EBK</t>
  </si>
  <si>
    <t>2021-10-21 15:24:46</t>
  </si>
  <si>
    <t>否</t>
  </si>
  <si>
    <t>广州汇登信息科技有限公司</t>
  </si>
  <si>
    <t>直采</t>
  </si>
  <si>
    <t>2021-10-20</t>
  </si>
  <si>
    <t>2280567</t>
  </si>
  <si>
    <t>2021-10-20 11:44:30</t>
  </si>
  <si>
    <t>2021-10-19</t>
  </si>
  <si>
    <t>2280250</t>
  </si>
  <si>
    <t>沈金,胡新科</t>
  </si>
  <si>
    <t>544.00</t>
  </si>
  <si>
    <t>2021-10-19 18:54:44</t>
  </si>
  <si>
    <t>2280136</t>
  </si>
  <si>
    <t>2021-10-19 14:10:04</t>
  </si>
  <si>
    <t>2021-10-18</t>
  </si>
  <si>
    <t>2279860</t>
  </si>
  <si>
    <t>2021-10-23</t>
  </si>
  <si>
    <t>2021-10-19 08:30:32</t>
  </si>
  <si>
    <t>2279656</t>
  </si>
  <si>
    <t>2021-10-18 16:15:41</t>
  </si>
  <si>
    <t>2279502</t>
  </si>
  <si>
    <t>2021-10-18 10:23:29</t>
  </si>
  <si>
    <t>2279359</t>
  </si>
  <si>
    <t>2021-10-18 09:03:15</t>
  </si>
  <si>
    <t>2021-10-17</t>
  </si>
  <si>
    <t>2279315</t>
  </si>
  <si>
    <t>2021-10-17 22:13:17</t>
  </si>
  <si>
    <t>2279244</t>
  </si>
  <si>
    <t>邓思恩</t>
  </si>
  <si>
    <t>2021-10-17 20:40:55</t>
  </si>
  <si>
    <t>2278966</t>
  </si>
  <si>
    <t>2021-10-17 09:12:23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</si>
</sst>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4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24</v>
      </c>
      <c r="G12" t="s">
        <v>25</v>
      </c>
      <c r="H12" t="s">
        <v>26</v>
      </c>
      <c r="I12" t="s">
        <v>27</v>
      </c>
      <c r="J12" t="s">
        <v>8</v>
      </c>
      <c r="K12" t="s">
        <v>31</v>
      </c>
    </row>
    <row r="13" spans="2:11">
      <c r="B13" t="s">
        <v>21</v>
      </c>
      <c r="C13" t="s">
        <v>32</v>
      </c>
      <c r="D13" t="s">
        <v>10</v>
      </c>
      <c r="E13" t="s">
        <v>33</v>
      </c>
      <c r="F13" t="s">
        <v>24</v>
      </c>
      <c r="G13" t="s">
        <v>25</v>
      </c>
      <c r="H13" t="s">
        <v>26</v>
      </c>
      <c r="I13" t="s">
        <v>27</v>
      </c>
      <c r="J13" t="s">
        <v>8</v>
      </c>
      <c r="K13" t="s">
        <v>28</v>
      </c>
    </row>
    <row r="14" spans="2:12">
      <c r="B14" s="3" t="s">
        <v>34</v>
      </c>
      <c r="C14" s="3" t="s">
        <v>10</v>
      </c>
      <c r="D14" s="3" t="s">
        <v>10</v>
      </c>
      <c r="E14" s="3" t="s">
        <v>10</v>
      </c>
      <c r="F14" s="3" t="s">
        <v>35</v>
      </c>
      <c r="G14" s="3" t="s">
        <v>10</v>
      </c>
      <c r="H14" s="3" t="s">
        <v>10</v>
      </c>
      <c r="I14" s="3" t="s">
        <v>10</v>
      </c>
      <c r="J14" s="3" t="s">
        <v>10</v>
      </c>
      <c r="K14" s="3" t="s">
        <v>10</v>
      </c>
      <c r="L14" s="3" t="s">
        <v>10</v>
      </c>
    </row>
    <row r="15" spans="2:11"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18</v>
      </c>
      <c r="I15" s="3" t="s">
        <v>19</v>
      </c>
      <c r="J15" s="3" t="s">
        <v>4</v>
      </c>
      <c r="K15" s="3" t="s">
        <v>20</v>
      </c>
    </row>
    <row r="16" spans="2:11">
      <c r="B16" t="s">
        <v>21</v>
      </c>
      <c r="C16" t="s">
        <v>36</v>
      </c>
      <c r="D16" t="s">
        <v>10</v>
      </c>
      <c r="E16" t="s">
        <v>37</v>
      </c>
      <c r="F16" t="s">
        <v>38</v>
      </c>
      <c r="G16" t="s">
        <v>39</v>
      </c>
      <c r="H16" t="s">
        <v>25</v>
      </c>
      <c r="I16" t="s">
        <v>27</v>
      </c>
      <c r="J16" t="s">
        <v>8</v>
      </c>
      <c r="K16" t="s">
        <v>40</v>
      </c>
    </row>
    <row r="17" spans="2:11">
      <c r="B17" t="s">
        <v>21</v>
      </c>
      <c r="C17" t="s">
        <v>41</v>
      </c>
      <c r="D17" t="s">
        <v>42</v>
      </c>
      <c r="E17" t="s">
        <v>43</v>
      </c>
      <c r="F17" t="s">
        <v>44</v>
      </c>
      <c r="G17" t="s">
        <v>45</v>
      </c>
      <c r="H17" t="s">
        <v>46</v>
      </c>
      <c r="I17" t="s">
        <v>27</v>
      </c>
      <c r="J17" t="s">
        <v>8</v>
      </c>
      <c r="K17" t="s">
        <v>47</v>
      </c>
    </row>
    <row r="18" spans="2:11">
      <c r="B18" t="s">
        <v>21</v>
      </c>
      <c r="C18" t="s">
        <v>48</v>
      </c>
      <c r="D18" t="s">
        <v>10</v>
      </c>
      <c r="E18" t="s">
        <v>49</v>
      </c>
      <c r="F18" t="s">
        <v>50</v>
      </c>
      <c r="G18" t="s">
        <v>45</v>
      </c>
      <c r="H18" t="s">
        <v>46</v>
      </c>
      <c r="I18" t="s">
        <v>27</v>
      </c>
      <c r="J18" t="s">
        <v>8</v>
      </c>
      <c r="K18" t="s">
        <v>47</v>
      </c>
    </row>
    <row r="19" spans="2:11">
      <c r="B19" t="s">
        <v>21</v>
      </c>
      <c r="C19" t="s">
        <v>51</v>
      </c>
      <c r="D19" t="s">
        <v>10</v>
      </c>
      <c r="E19" t="s">
        <v>52</v>
      </c>
      <c r="F19" t="s">
        <v>53</v>
      </c>
      <c r="G19" t="s">
        <v>45</v>
      </c>
      <c r="H19" t="s">
        <v>46</v>
      </c>
      <c r="I19" t="s">
        <v>27</v>
      </c>
      <c r="J19" t="s">
        <v>8</v>
      </c>
      <c r="K19" t="s">
        <v>54</v>
      </c>
    </row>
    <row r="20" spans="2:12">
      <c r="B20" s="3" t="s">
        <v>55</v>
      </c>
      <c r="C20" s="3" t="s">
        <v>10</v>
      </c>
      <c r="D20" s="3" t="s">
        <v>10</v>
      </c>
      <c r="E20" s="3" t="s">
        <v>10</v>
      </c>
      <c r="F20" s="3" t="s">
        <v>56</v>
      </c>
      <c r="G20" s="3" t="s">
        <v>10</v>
      </c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</row>
    <row r="21" spans="2:11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4</v>
      </c>
      <c r="K21" s="3" t="s">
        <v>20</v>
      </c>
    </row>
    <row r="22" spans="2:11">
      <c r="B22" t="s">
        <v>21</v>
      </c>
      <c r="C22" t="s">
        <v>57</v>
      </c>
      <c r="D22" t="s">
        <v>10</v>
      </c>
      <c r="E22" t="s">
        <v>58</v>
      </c>
      <c r="F22" t="s">
        <v>59</v>
      </c>
      <c r="G22" t="s">
        <v>26</v>
      </c>
      <c r="H22" t="s">
        <v>60</v>
      </c>
      <c r="I22" t="s">
        <v>27</v>
      </c>
      <c r="J22" t="s">
        <v>8</v>
      </c>
      <c r="K22" t="s">
        <v>61</v>
      </c>
    </row>
    <row r="23" spans="2:12">
      <c r="B23" s="3" t="s">
        <v>62</v>
      </c>
      <c r="C23" s="3" t="s">
        <v>10</v>
      </c>
      <c r="D23" s="3" t="s">
        <v>10</v>
      </c>
      <c r="E23" s="3" t="s">
        <v>10</v>
      </c>
      <c r="F23" s="3" t="s">
        <v>63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64</v>
      </c>
      <c r="D25" t="s">
        <v>65</v>
      </c>
      <c r="E25" t="s">
        <v>66</v>
      </c>
      <c r="F25" t="s">
        <v>67</v>
      </c>
      <c r="G25" t="s">
        <v>60</v>
      </c>
      <c r="H25" t="s">
        <v>68</v>
      </c>
      <c r="I25" t="s">
        <v>27</v>
      </c>
      <c r="J25" t="s">
        <v>8</v>
      </c>
      <c r="K25" t="s">
        <v>69</v>
      </c>
    </row>
    <row r="26" spans="2:11">
      <c r="B26" t="s">
        <v>21</v>
      </c>
      <c r="C26" t="s">
        <v>70</v>
      </c>
      <c r="D26" t="s">
        <v>10</v>
      </c>
      <c r="E26" t="s">
        <v>71</v>
      </c>
      <c r="F26" t="s">
        <v>67</v>
      </c>
      <c r="G26" t="s">
        <v>45</v>
      </c>
      <c r="H26" t="s">
        <v>46</v>
      </c>
      <c r="I26" t="s">
        <v>27</v>
      </c>
      <c r="J26" t="s">
        <v>8</v>
      </c>
      <c r="K26" t="s">
        <v>72</v>
      </c>
    </row>
    <row r="27" spans="2:12">
      <c r="B27" s="3" t="s">
        <v>73</v>
      </c>
      <c r="C27" s="3" t="s">
        <v>10</v>
      </c>
      <c r="D27" s="3" t="s">
        <v>10</v>
      </c>
      <c r="E27" s="3" t="s">
        <v>10</v>
      </c>
      <c r="F27" s="3" t="s">
        <v>74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1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</row>
    <row r="29" spans="2:11">
      <c r="B29" t="s">
        <v>21</v>
      </c>
      <c r="C29" t="s">
        <v>75</v>
      </c>
      <c r="D29" t="s">
        <v>10</v>
      </c>
      <c r="E29" t="s">
        <v>76</v>
      </c>
      <c r="F29" t="s">
        <v>77</v>
      </c>
      <c r="G29" t="s">
        <v>26</v>
      </c>
      <c r="H29" t="s">
        <v>60</v>
      </c>
      <c r="I29" t="s">
        <v>27</v>
      </c>
      <c r="J29" t="s">
        <v>8</v>
      </c>
      <c r="K29" t="s">
        <v>78</v>
      </c>
    </row>
    <row r="30" spans="2:11">
      <c r="B30" t="s">
        <v>21</v>
      </c>
      <c r="C30" t="s">
        <v>75</v>
      </c>
      <c r="D30" t="s">
        <v>10</v>
      </c>
      <c r="E30" t="s">
        <v>79</v>
      </c>
      <c r="F30" t="s">
        <v>77</v>
      </c>
      <c r="G30" t="s">
        <v>26</v>
      </c>
      <c r="H30" t="s">
        <v>60</v>
      </c>
      <c r="I30" t="s">
        <v>27</v>
      </c>
      <c r="J30" t="s">
        <v>8</v>
      </c>
      <c r="K30" t="s">
        <v>78</v>
      </c>
    </row>
    <row r="31" spans="2:12">
      <c r="B31" s="3" t="s">
        <v>80</v>
      </c>
      <c r="C31" s="3" t="s">
        <v>10</v>
      </c>
      <c r="D31" s="3" t="s">
        <v>10</v>
      </c>
      <c r="E31" s="3" t="s">
        <v>10</v>
      </c>
      <c r="F31" s="3" t="s">
        <v>81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1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</row>
    <row r="33" spans="2:11">
      <c r="B33" t="s">
        <v>21</v>
      </c>
      <c r="C33" t="s">
        <v>82</v>
      </c>
      <c r="D33" t="s">
        <v>10</v>
      </c>
      <c r="E33" t="s">
        <v>83</v>
      </c>
      <c r="F33" t="s">
        <v>67</v>
      </c>
      <c r="G33" t="s">
        <v>39</v>
      </c>
      <c r="H33" t="s">
        <v>25</v>
      </c>
      <c r="I33" t="s">
        <v>27</v>
      </c>
      <c r="J33" t="s">
        <v>8</v>
      </c>
      <c r="K33" t="s">
        <v>84</v>
      </c>
    </row>
    <row r="34" spans="2:12">
      <c r="B34" s="3" t="s">
        <v>85</v>
      </c>
      <c r="C34" s="3" t="s">
        <v>10</v>
      </c>
      <c r="D34" s="3" t="s">
        <v>10</v>
      </c>
      <c r="E34" s="3" t="s">
        <v>10</v>
      </c>
      <c r="F34" s="3" t="s">
        <v>86</v>
      </c>
      <c r="G34" s="3" t="s">
        <v>10</v>
      </c>
      <c r="H34" s="3" t="s">
        <v>10</v>
      </c>
      <c r="I34" s="3" t="s">
        <v>10</v>
      </c>
      <c r="J34" s="3" t="s">
        <v>10</v>
      </c>
      <c r="K34" s="3" t="s">
        <v>10</v>
      </c>
      <c r="L34" s="3" t="s">
        <v>10</v>
      </c>
    </row>
    <row r="35" spans="2:11"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4</v>
      </c>
      <c r="K35" s="3" t="s">
        <v>20</v>
      </c>
    </row>
    <row r="36" spans="2:11">
      <c r="B36" t="s">
        <v>21</v>
      </c>
      <c r="C36" t="s">
        <v>87</v>
      </c>
      <c r="D36" t="s">
        <v>10</v>
      </c>
      <c r="E36" t="s">
        <v>88</v>
      </c>
      <c r="F36" t="s">
        <v>89</v>
      </c>
      <c r="G36" t="s">
        <v>90</v>
      </c>
      <c r="H36" t="s">
        <v>25</v>
      </c>
      <c r="I36" t="s">
        <v>91</v>
      </c>
      <c r="J36" t="s">
        <v>8</v>
      </c>
      <c r="K36" t="s">
        <v>92</v>
      </c>
    </row>
    <row r="37" spans="2:11">
      <c r="B37" t="s">
        <v>21</v>
      </c>
      <c r="C37" t="s">
        <v>93</v>
      </c>
      <c r="D37" t="s">
        <v>10</v>
      </c>
      <c r="E37" t="s">
        <v>94</v>
      </c>
      <c r="F37" t="s">
        <v>89</v>
      </c>
      <c r="G37" t="s">
        <v>45</v>
      </c>
      <c r="H37" t="s">
        <v>95</v>
      </c>
      <c r="I37" t="s">
        <v>96</v>
      </c>
      <c r="J37" t="s">
        <v>8</v>
      </c>
      <c r="K37" t="s">
        <v>97</v>
      </c>
    </row>
    <row r="38" spans="2:12">
      <c r="B38" s="3" t="s">
        <v>98</v>
      </c>
      <c r="C38" s="3" t="s">
        <v>10</v>
      </c>
      <c r="D38" s="3" t="s">
        <v>10</v>
      </c>
      <c r="E38" s="3" t="s">
        <v>10</v>
      </c>
      <c r="F38" s="3" t="s">
        <v>99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100</v>
      </c>
      <c r="D40" t="s">
        <v>101</v>
      </c>
      <c r="E40" t="s">
        <v>102</v>
      </c>
      <c r="F40" t="s">
        <v>103</v>
      </c>
      <c r="G40" t="s">
        <v>39</v>
      </c>
      <c r="H40" t="s">
        <v>25</v>
      </c>
      <c r="I40" t="s">
        <v>27</v>
      </c>
      <c r="J40" t="s">
        <v>8</v>
      </c>
      <c r="K40" t="s">
        <v>104</v>
      </c>
    </row>
    <row r="41" spans="2:11">
      <c r="B41" t="s">
        <v>21</v>
      </c>
      <c r="C41" t="s">
        <v>105</v>
      </c>
      <c r="D41" t="s">
        <v>106</v>
      </c>
      <c r="E41" t="s">
        <v>107</v>
      </c>
      <c r="F41" t="s">
        <v>103</v>
      </c>
      <c r="G41" t="s">
        <v>68</v>
      </c>
      <c r="H41" t="s">
        <v>45</v>
      </c>
      <c r="I41" t="s">
        <v>27</v>
      </c>
      <c r="J41" t="s">
        <v>8</v>
      </c>
      <c r="K41" t="s">
        <v>108</v>
      </c>
    </row>
    <row r="42" spans="2:12">
      <c r="B42" s="3" t="s">
        <v>109</v>
      </c>
      <c r="C42" s="3" t="s">
        <v>10</v>
      </c>
      <c r="D42" s="3" t="s">
        <v>10</v>
      </c>
      <c r="E42" s="3" t="s">
        <v>10</v>
      </c>
      <c r="F42" s="3" t="s">
        <v>110</v>
      </c>
      <c r="G42" s="3" t="s">
        <v>10</v>
      </c>
      <c r="H42" s="3" t="s">
        <v>10</v>
      </c>
      <c r="I42" s="3" t="s">
        <v>10</v>
      </c>
      <c r="J42" s="3" t="s">
        <v>10</v>
      </c>
      <c r="K42" s="3" t="s">
        <v>10</v>
      </c>
      <c r="L42" s="3" t="s">
        <v>10</v>
      </c>
    </row>
    <row r="43" spans="2:11"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4</v>
      </c>
      <c r="K43" s="3" t="s">
        <v>20</v>
      </c>
    </row>
    <row r="44" spans="2:11">
      <c r="B44" t="s">
        <v>21</v>
      </c>
      <c r="C44" t="s">
        <v>111</v>
      </c>
      <c r="D44" t="s">
        <v>10</v>
      </c>
      <c r="E44" t="s">
        <v>112</v>
      </c>
      <c r="F44" t="s">
        <v>113</v>
      </c>
      <c r="G44" t="s">
        <v>45</v>
      </c>
      <c r="H44" t="s">
        <v>46</v>
      </c>
      <c r="I44" t="s">
        <v>27</v>
      </c>
      <c r="J44" t="s">
        <v>8</v>
      </c>
      <c r="K44" t="s">
        <v>114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I2" sqref="I2"/>
    </sheetView>
  </sheetViews>
  <sheetFormatPr defaultColWidth="11" defaultRowHeight="14.25"/>
  <cols>
    <col min="1" max="1" width="11.5"/>
    <col min="7" max="7" width="7.375" customWidth="1"/>
    <col min="8" max="8" width="9.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115</v>
      </c>
    </row>
    <row r="2" spans="1:9">
      <c r="A2" t="s">
        <v>22</v>
      </c>
      <c r="B2" t="s">
        <v>25</v>
      </c>
      <c r="C2" t="s">
        <v>26</v>
      </c>
      <c r="D2" s="4">
        <v>413</v>
      </c>
      <c r="E2" t="str">
        <f>VLOOKUP(A2,HOP!A:L,12,0)</f>
        <v>413.00</v>
      </c>
      <c r="F2" t="str">
        <f>VLOOKUP(A2,HOP!A:C,3,0)</f>
        <v>2279244</v>
      </c>
      <c r="G2">
        <f>D2-E2</f>
        <v>0</v>
      </c>
      <c r="H2" t="str">
        <f>$H$1&amp;F2</f>
        <v>，2279244</v>
      </c>
      <c r="I2" t="str">
        <f>VLOOKUP(A2,HOP!A:T,20,0)</f>
        <v>直采</v>
      </c>
    </row>
    <row r="3" spans="1:9">
      <c r="A3" t="s">
        <v>29</v>
      </c>
      <c r="B3" t="s">
        <v>25</v>
      </c>
      <c r="C3" t="s">
        <v>26</v>
      </c>
      <c r="D3" s="4">
        <v>387</v>
      </c>
      <c r="E3" t="str">
        <f>VLOOKUP(A3,HOP!A:L,12,0)</f>
        <v>387.00</v>
      </c>
      <c r="F3" t="str">
        <f>VLOOKUP(A3,HOP!A:C,3,0)</f>
        <v>2279359</v>
      </c>
      <c r="G3">
        <f t="shared" ref="G3:G19" si="0">D3-E3</f>
        <v>0</v>
      </c>
      <c r="H3" t="str">
        <f t="shared" ref="H3:H19" si="1">$H$1&amp;F3</f>
        <v>，2279359</v>
      </c>
      <c r="I3" t="str">
        <f>VLOOKUP(A3,HOP!A:T,20,0)</f>
        <v>直采</v>
      </c>
    </row>
    <row r="4" spans="1:9">
      <c r="A4" t="s">
        <v>32</v>
      </c>
      <c r="B4" t="s">
        <v>25</v>
      </c>
      <c r="C4" t="s">
        <v>26</v>
      </c>
      <c r="D4" s="4">
        <v>413</v>
      </c>
      <c r="E4" t="str">
        <f>VLOOKUP(A4,HOP!A:L,12,0)</f>
        <v>413.00</v>
      </c>
      <c r="F4" t="str">
        <f>VLOOKUP(A4,HOP!A:C,3,0)</f>
        <v>2279656</v>
      </c>
      <c r="G4">
        <f t="shared" si="0"/>
        <v>0</v>
      </c>
      <c r="H4" t="str">
        <f t="shared" si="1"/>
        <v>，2279656</v>
      </c>
      <c r="I4" t="str">
        <f>VLOOKUP(A4,HOP!A:T,20,0)</f>
        <v>直采</v>
      </c>
    </row>
    <row r="5" spans="1:10">
      <c r="A5">
        <v>1186434084</v>
      </c>
      <c r="B5" t="s">
        <v>39</v>
      </c>
      <c r="C5" t="s">
        <v>25</v>
      </c>
      <c r="D5" s="4">
        <v>394</v>
      </c>
      <c r="E5">
        <v>394</v>
      </c>
      <c r="F5" s="7" t="s">
        <v>116</v>
      </c>
      <c r="G5">
        <f t="shared" si="0"/>
        <v>0</v>
      </c>
      <c r="H5" t="str">
        <f t="shared" si="1"/>
        <v>，202110151624010021</v>
      </c>
      <c r="I5" t="e">
        <f>VLOOKUP(A5,HOP!A:T,20,0)</f>
        <v>#N/A</v>
      </c>
      <c r="J5">
        <v>10.15</v>
      </c>
    </row>
    <row r="6" spans="1:10">
      <c r="A6">
        <v>1190131216</v>
      </c>
      <c r="B6" t="s">
        <v>45</v>
      </c>
      <c r="C6" t="s">
        <v>46</v>
      </c>
      <c r="D6" s="4">
        <v>412</v>
      </c>
      <c r="E6">
        <v>412</v>
      </c>
      <c r="F6" s="7" t="s">
        <v>117</v>
      </c>
      <c r="G6">
        <f t="shared" si="0"/>
        <v>0</v>
      </c>
      <c r="H6" t="str">
        <f t="shared" si="1"/>
        <v>，202110182142100021</v>
      </c>
      <c r="I6" t="e">
        <f>VLOOKUP(A6,HOP!A:T,20,0)</f>
        <v>#N/A</v>
      </c>
      <c r="J6">
        <v>10.18</v>
      </c>
    </row>
    <row r="7" spans="1:10">
      <c r="A7">
        <v>1190767283</v>
      </c>
      <c r="B7" t="s">
        <v>45</v>
      </c>
      <c r="C7" t="s">
        <v>46</v>
      </c>
      <c r="D7" s="4">
        <v>412</v>
      </c>
      <c r="E7">
        <v>412</v>
      </c>
      <c r="F7" s="7" t="s">
        <v>118</v>
      </c>
      <c r="G7">
        <f t="shared" si="0"/>
        <v>0</v>
      </c>
      <c r="H7" t="str">
        <f t="shared" si="1"/>
        <v>，202110191104460022</v>
      </c>
      <c r="I7" t="e">
        <f>VLOOKUP(A7,HOP!A:T,20,0)</f>
        <v>#N/A</v>
      </c>
      <c r="J7">
        <v>10.19</v>
      </c>
    </row>
    <row r="8" spans="1:10">
      <c r="A8">
        <v>1190815975</v>
      </c>
      <c r="B8" t="s">
        <v>45</v>
      </c>
      <c r="C8" t="s">
        <v>46</v>
      </c>
      <c r="D8" s="4">
        <v>439</v>
      </c>
      <c r="E8">
        <v>439</v>
      </c>
      <c r="F8" s="7" t="s">
        <v>119</v>
      </c>
      <c r="G8">
        <f t="shared" si="0"/>
        <v>0</v>
      </c>
      <c r="H8" t="str">
        <f t="shared" si="1"/>
        <v>，202110191204520025</v>
      </c>
      <c r="I8" t="e">
        <f>VLOOKUP(A8,HOP!A:T,20,0)</f>
        <v>#N/A</v>
      </c>
      <c r="J8">
        <v>10.19</v>
      </c>
    </row>
    <row r="9" spans="1:9">
      <c r="A9" t="s">
        <v>57</v>
      </c>
      <c r="B9" t="s">
        <v>26</v>
      </c>
      <c r="C9" t="s">
        <v>60</v>
      </c>
      <c r="D9" s="4">
        <v>400</v>
      </c>
      <c r="E9" t="str">
        <f>VLOOKUP(A9,HOP!A:L,12,0)</f>
        <v>400.00</v>
      </c>
      <c r="F9" t="str">
        <f>VLOOKUP(A9,HOP!A:C,3,0)</f>
        <v>2280136</v>
      </c>
      <c r="G9">
        <f t="shared" si="0"/>
        <v>0</v>
      </c>
      <c r="H9" t="str">
        <f t="shared" si="1"/>
        <v>，2280136</v>
      </c>
      <c r="I9" t="str">
        <f>VLOOKUP(A9,HOP!A:T,20,0)</f>
        <v>直采</v>
      </c>
    </row>
    <row r="10" spans="1:9">
      <c r="A10" t="s">
        <v>64</v>
      </c>
      <c r="B10" t="s">
        <v>60</v>
      </c>
      <c r="C10" t="s">
        <v>68</v>
      </c>
      <c r="D10" s="4">
        <v>563</v>
      </c>
      <c r="E10" t="str">
        <f>VLOOKUP(A10,HOP!A:L,12,0)</f>
        <v>563.00</v>
      </c>
      <c r="F10" t="str">
        <f>VLOOKUP(A10,HOP!A:C,3,0)</f>
        <v>2280567</v>
      </c>
      <c r="G10">
        <f t="shared" si="0"/>
        <v>0</v>
      </c>
      <c r="H10" t="str">
        <f t="shared" si="1"/>
        <v>，2280567</v>
      </c>
      <c r="I10" t="str">
        <f>VLOOKUP(A10,HOP!A:T,20,0)</f>
        <v>直采</v>
      </c>
    </row>
    <row r="11" spans="1:9">
      <c r="A11" t="s">
        <v>70</v>
      </c>
      <c r="B11" t="s">
        <v>45</v>
      </c>
      <c r="C11" t="s">
        <v>46</v>
      </c>
      <c r="D11" s="4">
        <v>559</v>
      </c>
      <c r="E11" t="str">
        <f>VLOOKUP(A11,HOP!A:L,12,0)</f>
        <v>559.00</v>
      </c>
      <c r="F11" t="str">
        <f>VLOOKUP(A11,HOP!A:C,3,0)</f>
        <v>2279860</v>
      </c>
      <c r="G11">
        <f t="shared" si="0"/>
        <v>0</v>
      </c>
      <c r="H11" t="str">
        <f t="shared" si="1"/>
        <v>，2279860</v>
      </c>
      <c r="I11" t="str">
        <f>VLOOKUP(A11,HOP!A:T,20,0)</f>
        <v>直采</v>
      </c>
    </row>
    <row r="12" spans="1:9">
      <c r="A12" t="s">
        <v>75</v>
      </c>
      <c r="B12" t="s">
        <v>26</v>
      </c>
      <c r="C12" t="s">
        <v>60</v>
      </c>
      <c r="D12" s="4">
        <v>544</v>
      </c>
      <c r="E12" t="str">
        <f>VLOOKUP(A12,HOP!A:L,12,0)</f>
        <v>544.00</v>
      </c>
      <c r="F12" t="str">
        <f>VLOOKUP(A12,HOP!A:C,3,0)</f>
        <v>2280250</v>
      </c>
      <c r="G12">
        <f t="shared" si="0"/>
        <v>0</v>
      </c>
      <c r="H12" t="str">
        <f t="shared" si="1"/>
        <v>，2280250</v>
      </c>
      <c r="I12" t="str">
        <f>VLOOKUP(A12,HOP!A:T,20,0)</f>
        <v>直采</v>
      </c>
    </row>
    <row r="13" spans="1:9">
      <c r="A13" t="s">
        <v>82</v>
      </c>
      <c r="B13" t="s">
        <v>39</v>
      </c>
      <c r="C13" t="s">
        <v>25</v>
      </c>
      <c r="D13" s="4">
        <v>235</v>
      </c>
      <c r="E13" t="str">
        <f>VLOOKUP(A13,HOP!A:L,12,0)</f>
        <v>235.00</v>
      </c>
      <c r="F13" t="str">
        <f>VLOOKUP(A13,HOP!A:C,3,0)</f>
        <v>2279315</v>
      </c>
      <c r="G13">
        <f>D13-E13</f>
        <v>0</v>
      </c>
      <c r="H13" t="str">
        <f>$H$1&amp;F13</f>
        <v>，2279315</v>
      </c>
      <c r="I13" t="str">
        <f>VLOOKUP(A13,HOP!A:T,20,0)</f>
        <v>直采</v>
      </c>
    </row>
    <row r="14" spans="1:10">
      <c r="A14">
        <v>1185264368</v>
      </c>
      <c r="B14" t="s">
        <v>90</v>
      </c>
      <c r="C14" t="s">
        <v>25</v>
      </c>
      <c r="D14" s="4">
        <v>520</v>
      </c>
      <c r="E14">
        <v>520</v>
      </c>
      <c r="F14" s="7" t="s">
        <v>120</v>
      </c>
      <c r="G14">
        <f>D14-E14</f>
        <v>0</v>
      </c>
      <c r="H14" t="str">
        <f>$H$1&amp;F14</f>
        <v>，202110141608420025</v>
      </c>
      <c r="I14" t="e">
        <f>VLOOKUP(A14,HOP!A:T,20,0)</f>
        <v>#N/A</v>
      </c>
      <c r="J14">
        <v>10.14</v>
      </c>
    </row>
    <row r="15" spans="1:10">
      <c r="A15">
        <v>1189648381</v>
      </c>
      <c r="B15" t="s">
        <v>45</v>
      </c>
      <c r="C15" t="s">
        <v>95</v>
      </c>
      <c r="D15" s="4">
        <v>300</v>
      </c>
      <c r="E15">
        <v>300</v>
      </c>
      <c r="F15" s="7" t="s">
        <v>121</v>
      </c>
      <c r="G15">
        <f>D15-E15</f>
        <v>0</v>
      </c>
      <c r="H15" t="str">
        <f>$H$1&amp;F15</f>
        <v>，202110181133290020</v>
      </c>
      <c r="I15" t="e">
        <f>VLOOKUP(A15,HOP!A:T,20,0)</f>
        <v>#N/A</v>
      </c>
      <c r="J15">
        <v>10.18</v>
      </c>
    </row>
    <row r="16" spans="1:9">
      <c r="A16" t="s">
        <v>100</v>
      </c>
      <c r="B16" t="s">
        <v>39</v>
      </c>
      <c r="C16" t="s">
        <v>25</v>
      </c>
      <c r="D16" s="4">
        <v>440</v>
      </c>
      <c r="E16" t="str">
        <f>VLOOKUP(A16,HOP!A:L,12,0)</f>
        <v>440.00</v>
      </c>
      <c r="F16" t="str">
        <f>VLOOKUP(A16,HOP!A:C,3,0)</f>
        <v>2278966</v>
      </c>
      <c r="G16">
        <f>D16-E16</f>
        <v>0</v>
      </c>
      <c r="H16" t="str">
        <f>$H$1&amp;F16</f>
        <v>，2278966</v>
      </c>
      <c r="I16" t="str">
        <f>VLOOKUP(A16,HOP!A:T,20,0)</f>
        <v>直采</v>
      </c>
    </row>
    <row r="17" spans="1:9">
      <c r="A17" t="s">
        <v>105</v>
      </c>
      <c r="B17" t="s">
        <v>68</v>
      </c>
      <c r="C17" t="s">
        <v>45</v>
      </c>
      <c r="D17" s="4">
        <v>447</v>
      </c>
      <c r="E17" t="str">
        <f>VLOOKUP(A17,HOP!A:L,12,0)</f>
        <v>447.00</v>
      </c>
      <c r="F17" t="str">
        <f>VLOOKUP(A17,HOP!A:C,3,0)</f>
        <v>2281197</v>
      </c>
      <c r="G17">
        <f>D17-E17</f>
        <v>0</v>
      </c>
      <c r="H17" t="str">
        <f>$H$1&amp;F17</f>
        <v>，2281197</v>
      </c>
      <c r="I17" t="str">
        <f>VLOOKUP(A17,HOP!A:T,20,0)</f>
        <v>直采</v>
      </c>
    </row>
    <row r="18" spans="1:9">
      <c r="A18" t="s">
        <v>111</v>
      </c>
      <c r="B18" t="s">
        <v>45</v>
      </c>
      <c r="C18" t="s">
        <v>46</v>
      </c>
      <c r="D18" s="4">
        <v>1110</v>
      </c>
      <c r="E18" t="str">
        <f>VLOOKUP(A18,HOP!A:L,12,0)</f>
        <v>1110.00</v>
      </c>
      <c r="F18" t="str">
        <f>VLOOKUP(A18,HOP!A:C,3,0)</f>
        <v>2279502</v>
      </c>
      <c r="G18">
        <f>D18-E18</f>
        <v>0</v>
      </c>
      <c r="H18" t="str">
        <f>$H$1&amp;F18</f>
        <v>，2279502</v>
      </c>
      <c r="I18" t="str">
        <f>VLOOKUP(A18,HOP!A:T,20,0)</f>
        <v>直采</v>
      </c>
    </row>
    <row r="20" spans="4:4">
      <c r="D20">
        <f>SUM(D2:D19)</f>
        <v>7988</v>
      </c>
    </row>
    <row r="21" spans="4:4">
      <c r="D21" s="5" t="s">
        <v>6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</sheetData>
  <autoFilter ref="A1:J1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129</v>
      </c>
      <c r="F1" s="2" t="s">
        <v>17</v>
      </c>
      <c r="G1" s="2" t="s">
        <v>18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</row>
    <row r="2" s="1" customFormat="1" spans="1:20">
      <c r="A2" s="1" t="s">
        <v>105</v>
      </c>
      <c r="B2" s="1" t="s">
        <v>143</v>
      </c>
      <c r="C2" s="1" t="s">
        <v>144</v>
      </c>
      <c r="D2" s="1" t="s">
        <v>98</v>
      </c>
      <c r="E2" s="1" t="s">
        <v>107</v>
      </c>
      <c r="F2" s="1" t="s">
        <v>143</v>
      </c>
      <c r="G2" s="1" t="s">
        <v>145</v>
      </c>
      <c r="H2" s="1" t="s">
        <v>146</v>
      </c>
      <c r="I2" s="1" t="s">
        <v>108</v>
      </c>
      <c r="J2" s="1" t="s">
        <v>147</v>
      </c>
      <c r="K2" s="1" t="s">
        <v>108</v>
      </c>
      <c r="L2" s="1" t="s">
        <v>108</v>
      </c>
      <c r="M2" s="1" t="s">
        <v>148</v>
      </c>
      <c r="N2" s="1" t="s">
        <v>148</v>
      </c>
      <c r="O2" s="1" t="s">
        <v>7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</row>
    <row r="3" s="1" customFormat="1" spans="1:20">
      <c r="A3" s="1" t="s">
        <v>64</v>
      </c>
      <c r="B3" s="1" t="s">
        <v>154</v>
      </c>
      <c r="C3" s="1" t="s">
        <v>155</v>
      </c>
      <c r="D3" s="1" t="s">
        <v>62</v>
      </c>
      <c r="E3" s="1" t="s">
        <v>66</v>
      </c>
      <c r="F3" s="1" t="s">
        <v>154</v>
      </c>
      <c r="G3" s="1" t="s">
        <v>143</v>
      </c>
      <c r="H3" s="1" t="s">
        <v>146</v>
      </c>
      <c r="I3" s="1" t="s">
        <v>69</v>
      </c>
      <c r="J3" s="1" t="s">
        <v>147</v>
      </c>
      <c r="K3" s="1" t="s">
        <v>69</v>
      </c>
      <c r="L3" s="1" t="s">
        <v>69</v>
      </c>
      <c r="M3" s="1" t="s">
        <v>148</v>
      </c>
      <c r="N3" s="1" t="s">
        <v>148</v>
      </c>
      <c r="O3" s="1" t="s">
        <v>7</v>
      </c>
      <c r="P3" s="1" t="s">
        <v>149</v>
      </c>
      <c r="Q3" s="1" t="s">
        <v>156</v>
      </c>
      <c r="R3" s="1" t="s">
        <v>151</v>
      </c>
      <c r="S3" s="1" t="s">
        <v>152</v>
      </c>
      <c r="T3" s="1" t="s">
        <v>153</v>
      </c>
    </row>
    <row r="4" s="1" customFormat="1" spans="1:20">
      <c r="A4" s="1" t="s">
        <v>75</v>
      </c>
      <c r="B4" s="1" t="s">
        <v>157</v>
      </c>
      <c r="C4" s="1" t="s">
        <v>158</v>
      </c>
      <c r="D4" s="1" t="s">
        <v>73</v>
      </c>
      <c r="E4" s="1" t="s">
        <v>159</v>
      </c>
      <c r="F4" s="1" t="s">
        <v>157</v>
      </c>
      <c r="G4" s="1" t="s">
        <v>154</v>
      </c>
      <c r="H4" s="1" t="s">
        <v>146</v>
      </c>
      <c r="I4" s="1" t="s">
        <v>160</v>
      </c>
      <c r="J4" s="1" t="s">
        <v>147</v>
      </c>
      <c r="K4" s="1" t="s">
        <v>160</v>
      </c>
      <c r="L4" s="1" t="s">
        <v>160</v>
      </c>
      <c r="M4" s="1" t="s">
        <v>148</v>
      </c>
      <c r="N4" s="1" t="s">
        <v>148</v>
      </c>
      <c r="O4" s="1" t="s">
        <v>7</v>
      </c>
      <c r="P4" s="1" t="s">
        <v>149</v>
      </c>
      <c r="Q4" s="1" t="s">
        <v>161</v>
      </c>
      <c r="R4" s="1" t="s">
        <v>151</v>
      </c>
      <c r="S4" s="1" t="s">
        <v>152</v>
      </c>
      <c r="T4" s="1" t="s">
        <v>153</v>
      </c>
    </row>
    <row r="5" s="1" customFormat="1" spans="1:20">
      <c r="A5" s="1" t="s">
        <v>57</v>
      </c>
      <c r="B5" s="1" t="s">
        <v>157</v>
      </c>
      <c r="C5" s="1" t="s">
        <v>162</v>
      </c>
      <c r="D5" s="1" t="s">
        <v>55</v>
      </c>
      <c r="E5" s="1" t="s">
        <v>58</v>
      </c>
      <c r="F5" s="1" t="s">
        <v>157</v>
      </c>
      <c r="G5" s="1" t="s">
        <v>154</v>
      </c>
      <c r="H5" s="1" t="s">
        <v>146</v>
      </c>
      <c r="I5" s="1" t="s">
        <v>61</v>
      </c>
      <c r="J5" s="1" t="s">
        <v>147</v>
      </c>
      <c r="K5" s="1" t="s">
        <v>61</v>
      </c>
      <c r="L5" s="1" t="s">
        <v>61</v>
      </c>
      <c r="M5" s="1" t="s">
        <v>148</v>
      </c>
      <c r="N5" s="1" t="s">
        <v>148</v>
      </c>
      <c r="O5" s="1" t="s">
        <v>7</v>
      </c>
      <c r="P5" s="1" t="s">
        <v>149</v>
      </c>
      <c r="Q5" s="1" t="s">
        <v>163</v>
      </c>
      <c r="R5" s="1" t="s">
        <v>151</v>
      </c>
      <c r="S5" s="1" t="s">
        <v>152</v>
      </c>
      <c r="T5" s="1" t="s">
        <v>153</v>
      </c>
    </row>
    <row r="6" s="1" customFormat="1" spans="1:20">
      <c r="A6" s="1" t="s">
        <v>70</v>
      </c>
      <c r="B6" s="1" t="s">
        <v>164</v>
      </c>
      <c r="C6" s="1" t="s">
        <v>165</v>
      </c>
      <c r="D6" s="1" t="s">
        <v>62</v>
      </c>
      <c r="E6" s="1" t="s">
        <v>71</v>
      </c>
      <c r="F6" s="1" t="s">
        <v>145</v>
      </c>
      <c r="G6" s="1" t="s">
        <v>166</v>
      </c>
      <c r="H6" s="1" t="s">
        <v>146</v>
      </c>
      <c r="I6" s="1" t="s">
        <v>72</v>
      </c>
      <c r="J6" s="1" t="s">
        <v>147</v>
      </c>
      <c r="K6" s="1" t="s">
        <v>72</v>
      </c>
      <c r="L6" s="1" t="s">
        <v>72</v>
      </c>
      <c r="M6" s="1" t="s">
        <v>148</v>
      </c>
      <c r="N6" s="1" t="s">
        <v>148</v>
      </c>
      <c r="O6" s="1" t="s">
        <v>7</v>
      </c>
      <c r="P6" s="1" t="s">
        <v>149</v>
      </c>
      <c r="Q6" s="1" t="s">
        <v>167</v>
      </c>
      <c r="R6" s="1" t="s">
        <v>151</v>
      </c>
      <c r="S6" s="1" t="s">
        <v>152</v>
      </c>
      <c r="T6" s="1" t="s">
        <v>153</v>
      </c>
    </row>
    <row r="7" s="1" customFormat="1" spans="1:20">
      <c r="A7" s="1" t="s">
        <v>32</v>
      </c>
      <c r="B7" s="1" t="s">
        <v>164</v>
      </c>
      <c r="C7" s="1" t="s">
        <v>168</v>
      </c>
      <c r="D7" s="1" t="s">
        <v>9</v>
      </c>
      <c r="E7" s="1" t="s">
        <v>33</v>
      </c>
      <c r="F7" s="1" t="s">
        <v>164</v>
      </c>
      <c r="G7" s="1" t="s">
        <v>157</v>
      </c>
      <c r="H7" s="1" t="s">
        <v>146</v>
      </c>
      <c r="I7" s="1" t="s">
        <v>28</v>
      </c>
      <c r="J7" s="1" t="s">
        <v>147</v>
      </c>
      <c r="K7" s="1" t="s">
        <v>28</v>
      </c>
      <c r="L7" s="1" t="s">
        <v>28</v>
      </c>
      <c r="M7" s="1" t="s">
        <v>148</v>
      </c>
      <c r="N7" s="1" t="s">
        <v>148</v>
      </c>
      <c r="O7" s="1" t="s">
        <v>7</v>
      </c>
      <c r="P7" s="1" t="s">
        <v>149</v>
      </c>
      <c r="Q7" s="1" t="s">
        <v>169</v>
      </c>
      <c r="R7" s="1" t="s">
        <v>151</v>
      </c>
      <c r="S7" s="1" t="s">
        <v>152</v>
      </c>
      <c r="T7" s="1" t="s">
        <v>153</v>
      </c>
    </row>
    <row r="8" s="1" customFormat="1" spans="1:20">
      <c r="A8" s="1" t="s">
        <v>111</v>
      </c>
      <c r="B8" s="1" t="s">
        <v>164</v>
      </c>
      <c r="C8" s="1" t="s">
        <v>170</v>
      </c>
      <c r="D8" s="1" t="s">
        <v>109</v>
      </c>
      <c r="E8" s="1" t="s">
        <v>112</v>
      </c>
      <c r="F8" s="1" t="s">
        <v>145</v>
      </c>
      <c r="G8" s="1" t="s">
        <v>166</v>
      </c>
      <c r="H8" s="1" t="s">
        <v>146</v>
      </c>
      <c r="I8" s="1" t="s">
        <v>114</v>
      </c>
      <c r="J8" s="1" t="s">
        <v>147</v>
      </c>
      <c r="K8" s="1" t="s">
        <v>114</v>
      </c>
      <c r="L8" s="1" t="s">
        <v>114</v>
      </c>
      <c r="M8" s="1" t="s">
        <v>148</v>
      </c>
      <c r="N8" s="1" t="s">
        <v>148</v>
      </c>
      <c r="O8" s="1" t="s">
        <v>7</v>
      </c>
      <c r="P8" s="1" t="s">
        <v>149</v>
      </c>
      <c r="Q8" s="1" t="s">
        <v>171</v>
      </c>
      <c r="R8" s="1" t="s">
        <v>151</v>
      </c>
      <c r="S8" s="1" t="s">
        <v>152</v>
      </c>
      <c r="T8" s="1" t="s">
        <v>153</v>
      </c>
    </row>
    <row r="9" s="1" customFormat="1" spans="1:20">
      <c r="A9" s="1" t="s">
        <v>29</v>
      </c>
      <c r="B9" s="1" t="s">
        <v>164</v>
      </c>
      <c r="C9" s="1" t="s">
        <v>172</v>
      </c>
      <c r="D9" s="1" t="s">
        <v>9</v>
      </c>
      <c r="E9" s="1" t="s">
        <v>30</v>
      </c>
      <c r="F9" s="1" t="s">
        <v>164</v>
      </c>
      <c r="G9" s="1" t="s">
        <v>157</v>
      </c>
      <c r="H9" s="1" t="s">
        <v>146</v>
      </c>
      <c r="I9" s="1" t="s">
        <v>31</v>
      </c>
      <c r="J9" s="1" t="s">
        <v>147</v>
      </c>
      <c r="K9" s="1" t="s">
        <v>31</v>
      </c>
      <c r="L9" s="1" t="s">
        <v>31</v>
      </c>
      <c r="M9" s="1" t="s">
        <v>148</v>
      </c>
      <c r="N9" s="1" t="s">
        <v>148</v>
      </c>
      <c r="O9" s="1" t="s">
        <v>7</v>
      </c>
      <c r="P9" s="1" t="s">
        <v>149</v>
      </c>
      <c r="Q9" s="1" t="s">
        <v>173</v>
      </c>
      <c r="R9" s="1" t="s">
        <v>151</v>
      </c>
      <c r="S9" s="1" t="s">
        <v>152</v>
      </c>
      <c r="T9" s="1" t="s">
        <v>153</v>
      </c>
    </row>
    <row r="10" s="1" customFormat="1" spans="1:20">
      <c r="A10" s="1" t="s">
        <v>82</v>
      </c>
      <c r="B10" s="1" t="s">
        <v>174</v>
      </c>
      <c r="C10" s="1" t="s">
        <v>175</v>
      </c>
      <c r="D10" s="1" t="s">
        <v>80</v>
      </c>
      <c r="E10" s="1" t="s">
        <v>83</v>
      </c>
      <c r="F10" s="1" t="s">
        <v>174</v>
      </c>
      <c r="G10" s="1" t="s">
        <v>164</v>
      </c>
      <c r="H10" s="1" t="s">
        <v>146</v>
      </c>
      <c r="I10" s="1" t="s">
        <v>84</v>
      </c>
      <c r="J10" s="1" t="s">
        <v>147</v>
      </c>
      <c r="K10" s="1" t="s">
        <v>84</v>
      </c>
      <c r="L10" s="1" t="s">
        <v>84</v>
      </c>
      <c r="M10" s="1" t="s">
        <v>148</v>
      </c>
      <c r="N10" s="1" t="s">
        <v>148</v>
      </c>
      <c r="O10" s="1" t="s">
        <v>7</v>
      </c>
      <c r="P10" s="1" t="s">
        <v>149</v>
      </c>
      <c r="Q10" s="1" t="s">
        <v>176</v>
      </c>
      <c r="R10" s="1" t="s">
        <v>151</v>
      </c>
      <c r="S10" s="1" t="s">
        <v>152</v>
      </c>
      <c r="T10" s="1" t="s">
        <v>153</v>
      </c>
    </row>
    <row r="11" s="1" customFormat="1" spans="1:20">
      <c r="A11" s="1" t="s">
        <v>22</v>
      </c>
      <c r="B11" s="1" t="s">
        <v>174</v>
      </c>
      <c r="C11" s="1" t="s">
        <v>177</v>
      </c>
      <c r="D11" s="1" t="s">
        <v>9</v>
      </c>
      <c r="E11" s="1" t="s">
        <v>178</v>
      </c>
      <c r="F11" s="1" t="s">
        <v>164</v>
      </c>
      <c r="G11" s="1" t="s">
        <v>157</v>
      </c>
      <c r="H11" s="1" t="s">
        <v>146</v>
      </c>
      <c r="I11" s="1" t="s">
        <v>28</v>
      </c>
      <c r="J11" s="1" t="s">
        <v>147</v>
      </c>
      <c r="K11" s="1" t="s">
        <v>28</v>
      </c>
      <c r="L11" s="1" t="s">
        <v>28</v>
      </c>
      <c r="M11" s="1" t="s">
        <v>148</v>
      </c>
      <c r="N11" s="1" t="s">
        <v>148</v>
      </c>
      <c r="O11" s="1" t="s">
        <v>7</v>
      </c>
      <c r="P11" s="1" t="s">
        <v>149</v>
      </c>
      <c r="Q11" s="1" t="s">
        <v>179</v>
      </c>
      <c r="R11" s="1" t="s">
        <v>151</v>
      </c>
      <c r="S11" s="1" t="s">
        <v>152</v>
      </c>
      <c r="T11" s="1" t="s">
        <v>153</v>
      </c>
    </row>
    <row r="12" s="1" customFormat="1" spans="1:20">
      <c r="A12" s="1" t="s">
        <v>100</v>
      </c>
      <c r="B12" s="1" t="s">
        <v>174</v>
      </c>
      <c r="C12" s="1" t="s">
        <v>180</v>
      </c>
      <c r="D12" s="1" t="s">
        <v>98</v>
      </c>
      <c r="E12" s="1" t="s">
        <v>102</v>
      </c>
      <c r="F12" s="1" t="s">
        <v>174</v>
      </c>
      <c r="G12" s="1" t="s">
        <v>164</v>
      </c>
      <c r="H12" s="1" t="s">
        <v>146</v>
      </c>
      <c r="I12" s="1" t="s">
        <v>104</v>
      </c>
      <c r="J12" s="1" t="s">
        <v>147</v>
      </c>
      <c r="K12" s="1" t="s">
        <v>104</v>
      </c>
      <c r="L12" s="1" t="s">
        <v>104</v>
      </c>
      <c r="M12" s="1" t="s">
        <v>148</v>
      </c>
      <c r="N12" s="1" t="s">
        <v>148</v>
      </c>
      <c r="O12" s="1" t="s">
        <v>7</v>
      </c>
      <c r="P12" s="1" t="s">
        <v>149</v>
      </c>
      <c r="Q12" s="1" t="s">
        <v>181</v>
      </c>
      <c r="R12" s="1" t="s">
        <v>151</v>
      </c>
      <c r="S12" s="1" t="s">
        <v>152</v>
      </c>
      <c r="T12" s="1" t="s">
        <v>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2021-10-26T03:13:05Z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DBF939E9B18F4BD9965ED87E87A36F17</vt:lpwstr>
  </property>
  <property fmtid="{D5CDD505-2E9C-101B-9397-08002B2CF9AE}" pid="3" name="KSOProductBuildVer">
    <vt:lpwstr>2052-11.1.0.10938</vt:lpwstr>
  </property>
</Properties>
</file>