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<sst xmlns="http://schemas.openxmlformats.org/spreadsheetml/2006/main" count="392" uniqueCount="179">
  <si>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</si>
  <si>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</si>
  <si>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</si>
  <si>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</si>
  <si>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</si>
  <si>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</si>
  <si>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</si>
  <si>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</si>
  <si>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</si>
  <si>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</si>
  <si>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</si>
  <si>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</si>
  <si>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</si>
  <si>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</si>
  <si>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</si>
  <si>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</si>
  <si>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</si>
  <si>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</si>
  <si>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</si>
  <si>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</si>
  <si>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</si>
  <si>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</si>
  <si>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</si>
  <si>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</si>
  <si>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</si>
  <si>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</si>
  <si>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</si>
  <si>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[米利尼]杜布罗夫尼克里维埃拉喜来登酒店(Sheraton Dubrovnik Riviera Hotel)(68026171)</t>
  </si>
  <si>
    <t>豪华海景带阳台特大床客房&lt;2人入住&gt;&lt;不退款&gt;&lt;早餐&gt;</t>
  </si>
  <si>
    <t>HKD</t>
  </si>
  <si>
    <t>Fox/Kyra Chantal,Buechner/Celina Alice</t>
  </si>
  <si>
    <t>CA13030211026HKD</t>
  </si>
  <si>
    <t>未提现</t>
  </si>
  <si>
    <t>携程开票</t>
  </si>
  <si>
    <t>[尼亚加拉瀑布]喜来登瀑布景观酒店(Sheraton Fallsview Hotel)(55426606)</t>
  </si>
  <si>
    <t>美国瀑布景两张大床房&lt;不退款&gt;&lt;2人入住&gt;</t>
  </si>
  <si>
    <t>Moon/Hyunki</t>
  </si>
  <si>
    <t>[纽约]曼哈顿金融区假日酒店(Holiday Inn Manhattan Financial District, an IHG Hotel)(55465565)</t>
  </si>
  <si>
    <t>标准房&lt;不退款&gt;&lt;2人入住&gt;</t>
  </si>
  <si>
    <t>Pan/Jialiang Alice,Taylor/Jasmine</t>
  </si>
  <si>
    <t>[佩萨克]普瑞米尔波尔多南佩萨克贝索尔经典酒店(Premiere Classe Bordeaux Sud Pessac Bersol)(70788441)</t>
  </si>
  <si>
    <t>标准双人床房&lt;不退款&gt;&lt;2人入住&gt;</t>
  </si>
  <si>
    <t>bernon/catherine,bernon/philippe,bernon/axel</t>
  </si>
  <si>
    <t>33778UC000017</t>
  </si>
  <si>
    <t>33778UC000018</t>
  </si>
  <si>
    <t>[日惹]日惹宜必思尚品酒店(Ibis Styles Yogyakarta)(55812214)</t>
  </si>
  <si>
    <t>高级房&lt;不退款&gt;&lt;2人入住&gt;</t>
  </si>
  <si>
    <t>sanjaya/sanjaya,sanjaya/sanjaya,sanjaya/sanjaya</t>
  </si>
  <si>
    <t>[加尔兴]慕尼黑加兴万怡酒店(Courtyard by Marriott Munich Garching)(76205447)</t>
  </si>
  <si>
    <t>豪华特大床房&lt;2人入住&gt;&lt;不退款&gt;&lt;早餐&gt;</t>
  </si>
  <si>
    <t>zhong/qichen,ZHONG/QIXUAN</t>
  </si>
  <si>
    <t>[希什利]伊斯坦布尔市中心温德姆华美达广场酒店(Ramada Plaza by Wyndham Istanbul City Center)(60480571)</t>
  </si>
  <si>
    <t>双人床房&lt;不退款&gt;&lt;2人入住&gt;</t>
  </si>
  <si>
    <t>Akarsu/Yilmaz,Mitchell/Ruth</t>
  </si>
  <si>
    <t>[坎昆]魅惑坎昆全包式度假村 - 仅限成人入住(Temptation Cancun Resort - All Inclusive - Adults Only)(55465207)</t>
  </si>
  <si>
    <t>时尚花园景观&lt;不退款&gt;&lt;2人入住&gt;</t>
  </si>
  <si>
    <t>Ramirez Escareno/Fernando,Cordero Perez/Amaloa</t>
  </si>
  <si>
    <t>[首尔]驿三新罗舒泰酒店(Shilla Stay Yeoksam)(68031233)</t>
  </si>
  <si>
    <t>豪华大床房&lt;不退款&gt;&lt;2人入住&gt;</t>
  </si>
  <si>
    <t>HAN/MIJI</t>
  </si>
  <si>
    <t>[墨西哥城]墨西哥城圣达菲威斯汀酒店(The Westin Santa Fe, Mexico City)(68026117)</t>
  </si>
  <si>
    <t>峡谷景特大床房&lt;不退款&gt;&lt;2人入住&gt;</t>
  </si>
  <si>
    <t>TORRES LEBRIJA/ALEJANDRA</t>
  </si>
  <si>
    <t>[坎昆]坎昆JW万豪水疗度假村(JW Marriott Cancun Resort &amp; Spa)(60467526)</t>
  </si>
  <si>
    <t>海景豪华特大床房(带阳台)&lt;不退款&gt;&lt;2人入住&gt;</t>
  </si>
  <si>
    <t>Bale/Joachim</t>
  </si>
  <si>
    <t>[慕尼黑]欧洲之星书籍酒店(Eurostars Book Hotel)(55733303)</t>
  </si>
  <si>
    <t>客房&lt;不退款&gt;&lt;2人入住&gt;</t>
  </si>
  <si>
    <t>Strunz/Manuel</t>
  </si>
  <si>
    <t>acknowledge</t>
  </si>
  <si>
    <t>，</t>
  </si>
  <si>
    <t>21606 HKD</t>
  </si>
  <si>
    <t>A211026105942481</t>
  </si>
  <si>
    <t>总计：21606HKD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</si>
  <si>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</si>
  <si>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</si>
  <si>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</si>
  <si>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</si>
  <si>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</si>
  <si>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</si>
  <si>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</si>
  <si>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</si>
  <si>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</si>
  <si>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</si>
  <si>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</si>
  <si>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</si>
  <si>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</si>
  <si>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</si>
  <si>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</si>
  <si>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</si>
  <si>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</si>
  <si>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</si>
  <si>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2281677</t>
  </si>
  <si>
    <t>欧洲之星书籍酒店</t>
  </si>
  <si>
    <t>Strunz Manuel</t>
  </si>
  <si>
    <t>2021-10-23</t>
  </si>
  <si>
    <t>退房日周结</t>
  </si>
  <si>
    <t>702.62</t>
  </si>
  <si>
    <t>853.00</t>
  </si>
  <si>
    <t>0</t>
  </si>
  <si>
    <t>0.00</t>
  </si>
  <si>
    <t>携程汇智国际直连</t>
  </si>
  <si>
    <t>2021-10-22 14:23:49</t>
  </si>
  <si>
    <t>否</t>
  </si>
  <si>
    <t>汇智国际旅游发展有限公司</t>
  </si>
  <si>
    <t>直连</t>
  </si>
  <si>
    <t>2281636</t>
  </si>
  <si>
    <t>坎昆 JW 万豪度假酒店及水疗中心</t>
  </si>
  <si>
    <t>Bale Joachim</t>
  </si>
  <si>
    <t>1252.02</t>
  </si>
  <si>
    <t>1520.00</t>
  </si>
  <si>
    <t>2021-10-22 12:47:53</t>
  </si>
  <si>
    <t>2021-10-21</t>
  </si>
  <si>
    <t>2281412</t>
  </si>
  <si>
    <t>THE WESTIN SANTA FE, MEXICO CITY</t>
  </si>
  <si>
    <t>TORRES LEBRIJA ALEJANDRA</t>
  </si>
  <si>
    <t>424.26</t>
  </si>
  <si>
    <t>515.00</t>
  </si>
  <si>
    <t>2021-10-21 23:04:07</t>
  </si>
  <si>
    <t>2281145</t>
  </si>
  <si>
    <t>驿三新罗舒泰酒店</t>
  </si>
  <si>
    <t>HAN MIJI</t>
  </si>
  <si>
    <t>1280.19</t>
  </si>
  <si>
    <t>1554.00</t>
  </si>
  <si>
    <t>2021-10-21 12:32:23</t>
  </si>
  <si>
    <t>2281052</t>
  </si>
  <si>
    <t>诱惑坎昆全包式度假村 - 仅限成人入住</t>
  </si>
  <si>
    <t>Ramirez Escareno Fernando,Cordero Perez Amaloa</t>
  </si>
  <si>
    <t>3267.19</t>
  </si>
  <si>
    <t>3966.00</t>
  </si>
  <si>
    <t>2021-10-21 07:50:34</t>
  </si>
  <si>
    <t>2021-10-20</t>
  </si>
  <si>
    <t>2280664</t>
  </si>
  <si>
    <t>伊斯坦布尔市中心华美达广场酒店</t>
  </si>
  <si>
    <t>Akarsu Yilmaz,Mitchell Ruth</t>
  </si>
  <si>
    <t>522.22</t>
  </si>
  <si>
    <t>635.00</t>
  </si>
  <si>
    <t>2021-10-20 14:37:25</t>
  </si>
  <si>
    <t>2021-10-18</t>
  </si>
  <si>
    <t>2279853</t>
  </si>
  <si>
    <t>Courtyard by Marriott Munich Garching</t>
  </si>
  <si>
    <t>zhong qichen,ZHONG QIXUAN</t>
  </si>
  <si>
    <t>2021-10-19</t>
  </si>
  <si>
    <t>1945.66</t>
  </si>
  <si>
    <t>2347.00</t>
  </si>
  <si>
    <t>2021-10-18 21:15:58</t>
  </si>
  <si>
    <t>2279670</t>
  </si>
  <si>
    <t>日惹宜必思尚品酒店</t>
  </si>
  <si>
    <t>sanjaya sanjaya,sanjaya sanjaya,sanjaya sanjaya</t>
  </si>
  <si>
    <t>959.98</t>
  </si>
  <si>
    <t>1158.00</t>
  </si>
  <si>
    <t>2021-10-18 15:41:43</t>
  </si>
  <si>
    <t>2021-10-10</t>
  </si>
  <si>
    <t>2275281</t>
  </si>
  <si>
    <t>普瑞米尔波尔多南佩萨克贝索尔经典酒店</t>
  </si>
  <si>
    <t>bernon catherine,bernon philippe,bernon axel</t>
  </si>
  <si>
    <t>499.00</t>
  </si>
  <si>
    <t>602.00</t>
  </si>
  <si>
    <t>2021-10-10 18:13:12</t>
  </si>
  <si>
    <t>2275088</t>
  </si>
  <si>
    <t>曼哈顿金融区假日酒店</t>
  </si>
  <si>
    <t>Pan Jialiang Alice,Taylor Jasmine</t>
  </si>
  <si>
    <t>3360.36</t>
  </si>
  <si>
    <t>4054.00</t>
  </si>
  <si>
    <t>2021-10-10 03:22:36</t>
  </si>
  <si>
    <t>2021-10-07</t>
  </si>
  <si>
    <t>2273954</t>
  </si>
  <si>
    <t>瀑布喜来登酒店</t>
  </si>
  <si>
    <t>Moon Hyunki</t>
  </si>
  <si>
    <t>861.64</t>
  </si>
  <si>
    <t>1038.00</t>
  </si>
  <si>
    <t>2021-10-07 10:30:40</t>
  </si>
  <si>
    <t>2021-10-02</t>
  </si>
  <si>
    <t>2271633</t>
  </si>
  <si>
    <t>杜布罗夫尼克里维埃拉喜来登酒店</t>
  </si>
  <si>
    <t>Fox Kyra Chantal,Buechner Celina Alice</t>
  </si>
  <si>
    <t>2791.78</t>
  </si>
  <si>
    <t>3364.00</t>
  </si>
  <si>
    <t>2021-10-02 21:09:23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</si>
</sst>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16443274247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44489</v>
      </c>
      <c r="G2" s="5">
        <v>44492</v>
      </c>
      <c r="H2" s="4">
        <v>1</v>
      </c>
      <c r="I2" s="4">
        <v>3</v>
      </c>
      <c r="J2" s="4">
        <v>3</v>
      </c>
      <c r="K2" s="4" t="s">
        <v>29</v>
      </c>
      <c r="L2" s="4">
        <v>3364</v>
      </c>
      <c r="M2" s="4">
        <v>3364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44471</v>
      </c>
      <c r="S2" s="5">
        <v>44495</v>
      </c>
      <c r="T2" s="4" t="s">
        <v>33</v>
      </c>
      <c r="U2" s="4">
        <v>3364</v>
      </c>
      <c r="V2" s="4">
        <v>0</v>
      </c>
      <c r="W2" s="4">
        <v>0</v>
      </c>
      <c r="X2" s="4"/>
      <c r="Y2" s="4">
        <v>70369053</v>
      </c>
    </row>
    <row r="3" s="4" customFormat="1" spans="1:25">
      <c r="A3" s="4">
        <v>16487188626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44491</v>
      </c>
      <c r="G3" s="5">
        <v>44492</v>
      </c>
      <c r="H3" s="4">
        <v>1</v>
      </c>
      <c r="I3" s="4">
        <v>1</v>
      </c>
      <c r="J3" s="4">
        <v>1</v>
      </c>
      <c r="K3" s="4" t="s">
        <v>29</v>
      </c>
      <c r="L3" s="4">
        <v>1038</v>
      </c>
      <c r="M3" s="4">
        <v>1038</v>
      </c>
      <c r="N3" s="4" t="s">
        <v>36</v>
      </c>
      <c r="O3" s="4" t="s">
        <v>31</v>
      </c>
      <c r="P3" s="4" t="s">
        <v>32</v>
      </c>
      <c r="Q3" s="4">
        <v>0</v>
      </c>
      <c r="R3" s="6">
        <v>44476</v>
      </c>
      <c r="S3" s="5">
        <v>44495</v>
      </c>
      <c r="T3" s="4" t="s">
        <v>33</v>
      </c>
      <c r="U3" s="4">
        <v>1038</v>
      </c>
      <c r="V3" s="4">
        <v>0</v>
      </c>
      <c r="W3" s="4">
        <v>0</v>
      </c>
      <c r="X3" s="4"/>
      <c r="Y3" s="4">
        <v>74256706</v>
      </c>
    </row>
    <row r="4" s="4" customFormat="1" spans="1:25">
      <c r="A4" s="4">
        <v>16506843428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44488</v>
      </c>
      <c r="G4" s="5">
        <v>44492</v>
      </c>
      <c r="H4" s="4">
        <v>1</v>
      </c>
      <c r="I4" s="4">
        <v>4</v>
      </c>
      <c r="J4" s="4">
        <v>4</v>
      </c>
      <c r="K4" s="4" t="s">
        <v>29</v>
      </c>
      <c r="L4" s="4">
        <v>4054</v>
      </c>
      <c r="M4" s="4">
        <v>4054</v>
      </c>
      <c r="N4" s="4" t="s">
        <v>39</v>
      </c>
      <c r="O4" s="4" t="s">
        <v>31</v>
      </c>
      <c r="P4" s="4" t="s">
        <v>32</v>
      </c>
      <c r="Q4" s="4">
        <v>0</v>
      </c>
      <c r="R4" s="6">
        <v>44479</v>
      </c>
      <c r="S4" s="5">
        <v>44495</v>
      </c>
      <c r="T4" s="4" t="s">
        <v>33</v>
      </c>
      <c r="U4" s="4">
        <v>4054</v>
      </c>
      <c r="V4" s="4">
        <v>0</v>
      </c>
      <c r="W4" s="4">
        <v>0</v>
      </c>
      <c r="X4" s="4">
        <v>2275088</v>
      </c>
      <c r="Y4" s="4">
        <v>45978119</v>
      </c>
    </row>
    <row r="5" s="4" customFormat="1" spans="1:26">
      <c r="A5" s="4">
        <v>16511760764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44491</v>
      </c>
      <c r="G5" s="5">
        <v>44492</v>
      </c>
      <c r="H5" s="4">
        <v>2</v>
      </c>
      <c r="I5" s="4">
        <v>1</v>
      </c>
      <c r="J5" s="4">
        <v>2</v>
      </c>
      <c r="K5" s="4" t="s">
        <v>29</v>
      </c>
      <c r="L5" s="4">
        <v>602</v>
      </c>
      <c r="M5" s="4">
        <v>602</v>
      </c>
      <c r="N5" s="4" t="s">
        <v>42</v>
      </c>
      <c r="O5" s="4" t="s">
        <v>31</v>
      </c>
      <c r="P5" s="4" t="s">
        <v>32</v>
      </c>
      <c r="Q5" s="4">
        <v>0</v>
      </c>
      <c r="R5" s="6">
        <v>44479</v>
      </c>
      <c r="S5" s="5">
        <v>44495</v>
      </c>
      <c r="T5" s="4" t="s">
        <v>33</v>
      </c>
      <c r="U5" s="4">
        <v>602</v>
      </c>
      <c r="V5" s="4">
        <v>0</v>
      </c>
      <c r="W5" s="4">
        <v>0</v>
      </c>
      <c r="X5" s="4">
        <v>2275281</v>
      </c>
      <c r="Y5" s="4" t="s">
        <v>43</v>
      </c>
      <c r="Z5" s="4" t="s">
        <v>44</v>
      </c>
    </row>
    <row r="6" s="4" customFormat="1" spans="1:27">
      <c r="A6" s="4">
        <v>16586619944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44490</v>
      </c>
      <c r="G6" s="5">
        <v>44492</v>
      </c>
      <c r="H6" s="4">
        <v>3</v>
      </c>
      <c r="I6" s="4">
        <v>2</v>
      </c>
      <c r="J6" s="4">
        <v>6</v>
      </c>
      <c r="K6" s="4" t="s">
        <v>29</v>
      </c>
      <c r="L6" s="4">
        <v>1158</v>
      </c>
      <c r="M6" s="4">
        <v>1158</v>
      </c>
      <c r="N6" s="4" t="s">
        <v>47</v>
      </c>
      <c r="O6" s="4" t="s">
        <v>31</v>
      </c>
      <c r="P6" s="4" t="s">
        <v>32</v>
      </c>
      <c r="Q6" s="4">
        <v>0</v>
      </c>
      <c r="R6" s="6">
        <v>44487</v>
      </c>
      <c r="S6" s="5">
        <v>44495</v>
      </c>
      <c r="T6" s="4" t="s">
        <v>33</v>
      </c>
      <c r="U6" s="4">
        <v>1158</v>
      </c>
      <c r="V6" s="4">
        <v>0</v>
      </c>
      <c r="W6" s="4">
        <v>0</v>
      </c>
      <c r="X6" s="4">
        <v>2279670</v>
      </c>
      <c r="Y6" s="4">
        <v>221109</v>
      </c>
      <c r="Z6" s="4">
        <v>221110</v>
      </c>
      <c r="AA6" s="4">
        <v>221111</v>
      </c>
    </row>
    <row r="7" s="4" customFormat="1" spans="1:25">
      <c r="A7" s="4">
        <v>16592253701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44488</v>
      </c>
      <c r="G7" s="5">
        <v>44492</v>
      </c>
      <c r="H7" s="4">
        <v>1</v>
      </c>
      <c r="I7" s="4">
        <v>4</v>
      </c>
      <c r="J7" s="4">
        <v>4</v>
      </c>
      <c r="K7" s="4" t="s">
        <v>29</v>
      </c>
      <c r="L7" s="4">
        <v>2347</v>
      </c>
      <c r="M7" s="4">
        <v>2347</v>
      </c>
      <c r="N7" s="4" t="s">
        <v>50</v>
      </c>
      <c r="O7" s="4" t="s">
        <v>31</v>
      </c>
      <c r="P7" s="4" t="s">
        <v>32</v>
      </c>
      <c r="Q7" s="4">
        <v>0</v>
      </c>
      <c r="R7" s="6">
        <v>44487</v>
      </c>
      <c r="S7" s="5">
        <v>44495</v>
      </c>
      <c r="T7" s="4" t="s">
        <v>33</v>
      </c>
      <c r="U7" s="4">
        <v>2347</v>
      </c>
      <c r="V7" s="4">
        <v>0</v>
      </c>
      <c r="W7" s="4">
        <v>0</v>
      </c>
      <c r="X7" s="4"/>
      <c r="Y7" s="4">
        <v>85827336</v>
      </c>
    </row>
    <row r="8" s="4" customFormat="1" spans="1:23">
      <c r="A8" s="4">
        <v>16609489412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44491</v>
      </c>
      <c r="G8" s="5">
        <v>44492</v>
      </c>
      <c r="H8" s="4">
        <v>1</v>
      </c>
      <c r="I8" s="4">
        <v>1</v>
      </c>
      <c r="J8" s="4">
        <v>1</v>
      </c>
      <c r="K8" s="4" t="s">
        <v>29</v>
      </c>
      <c r="L8" s="4">
        <v>635</v>
      </c>
      <c r="M8" s="4">
        <v>635</v>
      </c>
      <c r="N8" s="4" t="s">
        <v>53</v>
      </c>
      <c r="O8" s="4" t="s">
        <v>31</v>
      </c>
      <c r="P8" s="4" t="s">
        <v>32</v>
      </c>
      <c r="Q8" s="4">
        <v>0</v>
      </c>
      <c r="R8" s="6">
        <v>44489</v>
      </c>
      <c r="S8" s="5">
        <v>44495</v>
      </c>
      <c r="T8" s="4" t="s">
        <v>33</v>
      </c>
      <c r="U8" s="4">
        <v>635</v>
      </c>
      <c r="V8" s="4">
        <v>0</v>
      </c>
      <c r="W8" s="4">
        <v>0</v>
      </c>
    </row>
    <row r="9" s="4" customFormat="1" spans="1:25">
      <c r="A9" s="4">
        <v>16612862669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44491</v>
      </c>
      <c r="G9" s="5">
        <v>44492</v>
      </c>
      <c r="H9" s="4">
        <v>1</v>
      </c>
      <c r="I9" s="4">
        <v>1</v>
      </c>
      <c r="J9" s="4">
        <v>1</v>
      </c>
      <c r="K9" s="4" t="s">
        <v>29</v>
      </c>
      <c r="L9" s="4">
        <v>3966</v>
      </c>
      <c r="M9" s="4">
        <v>3966</v>
      </c>
      <c r="N9" s="4" t="s">
        <v>56</v>
      </c>
      <c r="O9" s="4" t="s">
        <v>31</v>
      </c>
      <c r="P9" s="4" t="s">
        <v>32</v>
      </c>
      <c r="Q9" s="4">
        <v>0</v>
      </c>
      <c r="R9" s="6">
        <v>44490</v>
      </c>
      <c r="S9" s="5">
        <v>44495</v>
      </c>
      <c r="T9" s="4" t="s">
        <v>33</v>
      </c>
      <c r="U9" s="4">
        <v>3966</v>
      </c>
      <c r="V9" s="4">
        <v>0</v>
      </c>
      <c r="W9" s="4">
        <v>0</v>
      </c>
      <c r="X9" s="4"/>
      <c r="Y9" s="4">
        <v>216284</v>
      </c>
    </row>
    <row r="10" s="4" customFormat="1" spans="1:24">
      <c r="A10" s="4">
        <v>16620816802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44490</v>
      </c>
      <c r="G10" s="5">
        <v>44492</v>
      </c>
      <c r="H10" s="4">
        <v>1</v>
      </c>
      <c r="I10" s="4">
        <v>2</v>
      </c>
      <c r="J10" s="4">
        <v>2</v>
      </c>
      <c r="K10" s="4" t="s">
        <v>29</v>
      </c>
      <c r="L10" s="4">
        <v>1554</v>
      </c>
      <c r="M10" s="4">
        <v>1554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44490</v>
      </c>
      <c r="S10" s="5">
        <v>44495</v>
      </c>
      <c r="T10" s="4" t="s">
        <v>33</v>
      </c>
      <c r="U10" s="4">
        <v>1554</v>
      </c>
      <c r="V10" s="4">
        <v>0</v>
      </c>
      <c r="W10" s="4">
        <v>0</v>
      </c>
      <c r="X10" s="4">
        <v>2281145</v>
      </c>
    </row>
    <row r="11" s="4" customFormat="1" spans="1:25">
      <c r="A11" s="4">
        <v>16624181173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44491</v>
      </c>
      <c r="G11" s="5">
        <v>44492</v>
      </c>
      <c r="H11" s="4">
        <v>1</v>
      </c>
      <c r="I11" s="4">
        <v>1</v>
      </c>
      <c r="J11" s="4">
        <v>1</v>
      </c>
      <c r="K11" s="4" t="s">
        <v>29</v>
      </c>
      <c r="L11" s="4">
        <v>515</v>
      </c>
      <c r="M11" s="4">
        <v>515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44490</v>
      </c>
      <c r="S11" s="5">
        <v>44495</v>
      </c>
      <c r="T11" s="4" t="s">
        <v>33</v>
      </c>
      <c r="U11" s="4">
        <v>515</v>
      </c>
      <c r="V11" s="4">
        <v>0</v>
      </c>
      <c r="W11" s="4">
        <v>0</v>
      </c>
      <c r="X11" s="4"/>
      <c r="Y11" s="4">
        <v>89088447</v>
      </c>
    </row>
    <row r="12" s="4" customFormat="1" spans="1:25">
      <c r="A12" s="4">
        <v>16633008922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44491</v>
      </c>
      <c r="G12" s="5">
        <v>44492</v>
      </c>
      <c r="H12" s="4">
        <v>1</v>
      </c>
      <c r="I12" s="4">
        <v>1</v>
      </c>
      <c r="J12" s="4">
        <v>1</v>
      </c>
      <c r="K12" s="4" t="s">
        <v>29</v>
      </c>
      <c r="L12" s="4">
        <v>1520</v>
      </c>
      <c r="M12" s="4">
        <v>1520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44491</v>
      </c>
      <c r="S12" s="5">
        <v>44495</v>
      </c>
      <c r="T12" s="4" t="s">
        <v>33</v>
      </c>
      <c r="U12" s="4">
        <v>1520</v>
      </c>
      <c r="V12" s="4">
        <v>0</v>
      </c>
      <c r="W12" s="4">
        <v>0</v>
      </c>
      <c r="X12" s="4"/>
      <c r="Y12" s="4">
        <v>89792995</v>
      </c>
    </row>
    <row r="13" s="4" customFormat="1" spans="1:25">
      <c r="A13" s="4">
        <v>16633874687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44491</v>
      </c>
      <c r="G13" s="5">
        <v>44492</v>
      </c>
      <c r="H13" s="4">
        <v>1</v>
      </c>
      <c r="I13" s="4">
        <v>1</v>
      </c>
      <c r="J13" s="4">
        <v>1</v>
      </c>
      <c r="K13" s="4" t="s">
        <v>29</v>
      </c>
      <c r="L13" s="4">
        <v>853</v>
      </c>
      <c r="M13" s="4">
        <v>853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44491</v>
      </c>
      <c r="S13" s="5">
        <v>44495</v>
      </c>
      <c r="T13" s="4" t="s">
        <v>33</v>
      </c>
      <c r="U13" s="4">
        <v>853</v>
      </c>
      <c r="V13" s="4">
        <v>0</v>
      </c>
      <c r="W13" s="4">
        <v>0</v>
      </c>
      <c r="X13" s="4"/>
      <c r="Y13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8" sqref="A28"/>
    </sheetView>
  </sheetViews>
  <sheetFormatPr defaultColWidth="9" defaultRowHeight="13.5"/>
  <cols>
    <col min="1" max="1" width="1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16443274247</v>
      </c>
      <c r="B2" s="5">
        <v>44489</v>
      </c>
      <c r="C2" s="5">
        <v>44492</v>
      </c>
      <c r="D2" s="4">
        <v>3364</v>
      </c>
      <c r="E2" s="4" t="str">
        <f>VLOOKUP(A2,HOP!A:L,12,0)</f>
        <v>3364.00</v>
      </c>
      <c r="F2" s="4" t="str">
        <f>VLOOKUP(A2,HOP!A:C,3,0)</f>
        <v>2271633</v>
      </c>
      <c r="G2" s="4">
        <f>D2-E2</f>
        <v>0</v>
      </c>
      <c r="H2" s="4" t="str">
        <f>$H$1&amp;F2</f>
        <v>，2271633</v>
      </c>
      <c r="I2" s="4" t="str">
        <f>VLOOKUP(A2,HOP!A:T,20,0)</f>
        <v>直连</v>
      </c>
    </row>
    <row r="3" s="4" customFormat="1" spans="1:9">
      <c r="A3" s="4">
        <v>16487188626</v>
      </c>
      <c r="B3" s="5">
        <v>44491</v>
      </c>
      <c r="C3" s="5">
        <v>44492</v>
      </c>
      <c r="D3" s="4">
        <v>1038</v>
      </c>
      <c r="E3" s="4" t="str">
        <f>VLOOKUP(A3,HOP!A:L,12,0)</f>
        <v>1038.00</v>
      </c>
      <c r="F3" s="4" t="str">
        <f>VLOOKUP(A3,HOP!A:C,3,0)</f>
        <v>2273954</v>
      </c>
      <c r="G3" s="4">
        <f t="shared" ref="G3:G13" si="0">D3-E3</f>
        <v>0</v>
      </c>
      <c r="H3" s="4" t="str">
        <f t="shared" ref="H3:H13" si="1">$H$1&amp;F3</f>
        <v>，2273954</v>
      </c>
      <c r="I3" s="4" t="str">
        <f>VLOOKUP(A3,HOP!A:T,20,0)</f>
        <v>直连</v>
      </c>
    </row>
    <row r="4" s="4" customFormat="1" spans="1:9">
      <c r="A4" s="4">
        <v>16506843428</v>
      </c>
      <c r="B4" s="5">
        <v>44488</v>
      </c>
      <c r="C4" s="5">
        <v>44492</v>
      </c>
      <c r="D4" s="4">
        <v>4054</v>
      </c>
      <c r="E4" s="4" t="str">
        <f>VLOOKUP(A4,HOP!A:L,12,0)</f>
        <v>4054.00</v>
      </c>
      <c r="F4" s="4" t="str">
        <f>VLOOKUP(A4,HOP!A:C,3,0)</f>
        <v>2275088</v>
      </c>
      <c r="G4" s="4">
        <f t="shared" si="0"/>
        <v>0</v>
      </c>
      <c r="H4" s="4" t="str">
        <f t="shared" si="1"/>
        <v>，2275088</v>
      </c>
      <c r="I4" s="4" t="str">
        <f>VLOOKUP(A4,HOP!A:T,20,0)</f>
        <v>直连</v>
      </c>
    </row>
    <row r="5" s="4" customFormat="1" spans="1:9">
      <c r="A5" s="4">
        <v>16511760764</v>
      </c>
      <c r="B5" s="5">
        <v>44491</v>
      </c>
      <c r="C5" s="5">
        <v>44492</v>
      </c>
      <c r="D5" s="4">
        <v>602</v>
      </c>
      <c r="E5" s="4" t="str">
        <f>VLOOKUP(A5,HOP!A:L,12,0)</f>
        <v>602.00</v>
      </c>
      <c r="F5" s="4" t="str">
        <f>VLOOKUP(A5,HOP!A:C,3,0)</f>
        <v>2275281</v>
      </c>
      <c r="G5" s="4">
        <f t="shared" si="0"/>
        <v>0</v>
      </c>
      <c r="H5" s="4" t="str">
        <f t="shared" si="1"/>
        <v>，2275281</v>
      </c>
      <c r="I5" s="4" t="str">
        <f>VLOOKUP(A5,HOP!A:T,20,0)</f>
        <v>直连</v>
      </c>
    </row>
    <row r="6" s="4" customFormat="1" spans="1:9">
      <c r="A6" s="4">
        <v>16586619944</v>
      </c>
      <c r="B6" s="5">
        <v>44490</v>
      </c>
      <c r="C6" s="5">
        <v>44492</v>
      </c>
      <c r="D6" s="4">
        <v>1158</v>
      </c>
      <c r="E6" s="4" t="str">
        <f>VLOOKUP(A6,HOP!A:L,12,0)</f>
        <v>1158.00</v>
      </c>
      <c r="F6" s="4" t="str">
        <f>VLOOKUP(A6,HOP!A:C,3,0)</f>
        <v>2279670</v>
      </c>
      <c r="G6" s="4">
        <f t="shared" si="0"/>
        <v>0</v>
      </c>
      <c r="H6" s="4" t="str">
        <f t="shared" si="1"/>
        <v>，2279670</v>
      </c>
      <c r="I6" s="4" t="str">
        <f>VLOOKUP(A6,HOP!A:T,20,0)</f>
        <v>直连</v>
      </c>
    </row>
    <row r="7" s="4" customFormat="1" spans="1:9">
      <c r="A7" s="4">
        <v>16592253701</v>
      </c>
      <c r="B7" s="5">
        <v>44488</v>
      </c>
      <c r="C7" s="5">
        <v>44492</v>
      </c>
      <c r="D7" s="4">
        <v>2347</v>
      </c>
      <c r="E7" s="4" t="str">
        <f>VLOOKUP(A7,HOP!A:L,12,0)</f>
        <v>2347.00</v>
      </c>
      <c r="F7" s="4" t="str">
        <f>VLOOKUP(A7,HOP!A:C,3,0)</f>
        <v>2279853</v>
      </c>
      <c r="G7" s="4">
        <f t="shared" si="0"/>
        <v>0</v>
      </c>
      <c r="H7" s="4" t="str">
        <f t="shared" si="1"/>
        <v>，2279853</v>
      </c>
      <c r="I7" s="4" t="str">
        <f>VLOOKUP(A7,HOP!A:T,20,0)</f>
        <v>直连</v>
      </c>
    </row>
    <row r="8" s="4" customFormat="1" spans="1:9">
      <c r="A8" s="4">
        <v>16609489412</v>
      </c>
      <c r="B8" s="5">
        <v>44491</v>
      </c>
      <c r="C8" s="5">
        <v>44492</v>
      </c>
      <c r="D8" s="4">
        <v>635</v>
      </c>
      <c r="E8" s="4" t="str">
        <f>VLOOKUP(A8,HOP!A:L,12,0)</f>
        <v>635.00</v>
      </c>
      <c r="F8" s="4" t="str">
        <f>VLOOKUP(A8,HOP!A:C,3,0)</f>
        <v>2280664</v>
      </c>
      <c r="G8" s="4">
        <f t="shared" si="0"/>
        <v>0</v>
      </c>
      <c r="H8" s="4" t="str">
        <f t="shared" si="1"/>
        <v>，2280664</v>
      </c>
      <c r="I8" s="4" t="str">
        <f>VLOOKUP(A8,HOP!A:T,20,0)</f>
        <v>直连</v>
      </c>
    </row>
    <row r="9" s="4" customFormat="1" spans="1:9">
      <c r="A9" s="4">
        <v>16612862669</v>
      </c>
      <c r="B9" s="5">
        <v>44491</v>
      </c>
      <c r="C9" s="5">
        <v>44492</v>
      </c>
      <c r="D9" s="4">
        <v>3966</v>
      </c>
      <c r="E9" s="4" t="str">
        <f>VLOOKUP(A9,HOP!A:L,12,0)</f>
        <v>3966.00</v>
      </c>
      <c r="F9" s="4" t="str">
        <f>VLOOKUP(A9,HOP!A:C,3,0)</f>
        <v>2281052</v>
      </c>
      <c r="G9" s="4">
        <f t="shared" si="0"/>
        <v>0</v>
      </c>
      <c r="H9" s="4" t="str">
        <f t="shared" si="1"/>
        <v>，2281052</v>
      </c>
      <c r="I9" s="4" t="str">
        <f>VLOOKUP(A9,HOP!A:T,20,0)</f>
        <v>直连</v>
      </c>
    </row>
    <row r="10" s="4" customFormat="1" spans="1:9">
      <c r="A10" s="4">
        <v>16620816802</v>
      </c>
      <c r="B10" s="5">
        <v>44490</v>
      </c>
      <c r="C10" s="5">
        <v>44492</v>
      </c>
      <c r="D10" s="4">
        <v>1554</v>
      </c>
      <c r="E10" s="4" t="str">
        <f>VLOOKUP(A10,HOP!A:L,12,0)</f>
        <v>1554.00</v>
      </c>
      <c r="F10" s="4" t="str">
        <f>VLOOKUP(A10,HOP!A:C,3,0)</f>
        <v>2281145</v>
      </c>
      <c r="G10" s="4">
        <f t="shared" si="0"/>
        <v>0</v>
      </c>
      <c r="H10" s="4" t="str">
        <f t="shared" si="1"/>
        <v>，2281145</v>
      </c>
      <c r="I10" s="4" t="str">
        <f>VLOOKUP(A10,HOP!A:T,20,0)</f>
        <v>直连</v>
      </c>
    </row>
    <row r="11" s="4" customFormat="1" spans="1:9">
      <c r="A11" s="4">
        <v>16624181173</v>
      </c>
      <c r="B11" s="5">
        <v>44491</v>
      </c>
      <c r="C11" s="5">
        <v>44492</v>
      </c>
      <c r="D11" s="4">
        <v>515</v>
      </c>
      <c r="E11" s="4" t="str">
        <f>VLOOKUP(A11,HOP!A:L,12,0)</f>
        <v>515.00</v>
      </c>
      <c r="F11" s="4" t="str">
        <f>VLOOKUP(A11,HOP!A:C,3,0)</f>
        <v>2281412</v>
      </c>
      <c r="G11" s="4">
        <f t="shared" si="0"/>
        <v>0</v>
      </c>
      <c r="H11" s="4" t="str">
        <f t="shared" si="1"/>
        <v>，2281412</v>
      </c>
      <c r="I11" s="4" t="str">
        <f>VLOOKUP(A11,HOP!A:T,20,0)</f>
        <v>直连</v>
      </c>
    </row>
    <row r="12" s="4" customFormat="1" spans="1:9">
      <c r="A12" s="4">
        <v>16633008922</v>
      </c>
      <c r="B12" s="5">
        <v>44491</v>
      </c>
      <c r="C12" s="5">
        <v>44492</v>
      </c>
      <c r="D12" s="4">
        <v>1520</v>
      </c>
      <c r="E12" s="4" t="str">
        <f>VLOOKUP(A12,HOP!A:L,12,0)</f>
        <v>1520.00</v>
      </c>
      <c r="F12" s="4" t="str">
        <f>VLOOKUP(A12,HOP!A:C,3,0)</f>
        <v>2281636</v>
      </c>
      <c r="G12" s="4">
        <f t="shared" si="0"/>
        <v>0</v>
      </c>
      <c r="H12" s="4" t="str">
        <f t="shared" si="1"/>
        <v>，2281636</v>
      </c>
      <c r="I12" s="4" t="str">
        <f>VLOOKUP(A12,HOP!A:T,20,0)</f>
        <v>直连</v>
      </c>
    </row>
    <row r="13" s="4" customFormat="1" spans="1:9">
      <c r="A13" s="4">
        <v>16633874687</v>
      </c>
      <c r="B13" s="5">
        <v>44491</v>
      </c>
      <c r="C13" s="5">
        <v>44492</v>
      </c>
      <c r="D13" s="4">
        <v>853</v>
      </c>
      <c r="E13" s="4" t="str">
        <f>VLOOKUP(A13,HOP!A:L,12,0)</f>
        <v>853.00</v>
      </c>
      <c r="F13" s="4" t="str">
        <f>VLOOKUP(A13,HOP!A:C,3,0)</f>
        <v>2281677</v>
      </c>
      <c r="G13" s="4">
        <f t="shared" si="0"/>
        <v>0</v>
      </c>
      <c r="H13" s="4" t="str">
        <f t="shared" si="1"/>
        <v>，2281677</v>
      </c>
      <c r="I13" s="4" t="str">
        <f>VLOOKUP(A13,HOP!A:T,20,0)</f>
        <v>直连</v>
      </c>
    </row>
    <row r="15" spans="4:4">
      <c r="D15" s="4">
        <f>SUM(D2:D14)</f>
        <v>21606</v>
      </c>
    </row>
    <row r="16" spans="4:4">
      <c r="D16" s="4" t="s">
        <v>71</v>
      </c>
    </row>
    <row r="19" spans="1:1">
      <c r="A19" s="4" t="s">
        <v>72</v>
      </c>
    </row>
    <row r="20" spans="1:1">
      <c r="A2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16633874687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29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16633008922</v>
      </c>
      <c r="B3" s="1" t="s">
        <v>91</v>
      </c>
      <c r="C3" s="1" t="s">
        <v>106</v>
      </c>
      <c r="D3" s="1" t="s">
        <v>107</v>
      </c>
      <c r="E3" s="1" t="s">
        <v>108</v>
      </c>
      <c r="F3" s="1" t="s">
        <v>91</v>
      </c>
      <c r="G3" s="1" t="s">
        <v>95</v>
      </c>
      <c r="H3" s="1" t="s">
        <v>96</v>
      </c>
      <c r="I3" s="1" t="s">
        <v>109</v>
      </c>
      <c r="J3" s="1" t="s">
        <v>29</v>
      </c>
      <c r="K3" s="1" t="s">
        <v>110</v>
      </c>
      <c r="L3" s="1" t="s">
        <v>110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111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16624181173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91</v>
      </c>
      <c r="G4" s="1" t="s">
        <v>95</v>
      </c>
      <c r="H4" s="1" t="s">
        <v>96</v>
      </c>
      <c r="I4" s="1" t="s">
        <v>116</v>
      </c>
      <c r="J4" s="1" t="s">
        <v>29</v>
      </c>
      <c r="K4" s="1" t="s">
        <v>117</v>
      </c>
      <c r="L4" s="1" t="s">
        <v>117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118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16620816802</v>
      </c>
      <c r="B5" s="1" t="s">
        <v>112</v>
      </c>
      <c r="C5" s="1" t="s">
        <v>119</v>
      </c>
      <c r="D5" s="1" t="s">
        <v>120</v>
      </c>
      <c r="E5" s="1" t="s">
        <v>121</v>
      </c>
      <c r="F5" s="1" t="s">
        <v>112</v>
      </c>
      <c r="G5" s="1" t="s">
        <v>95</v>
      </c>
      <c r="H5" s="1" t="s">
        <v>96</v>
      </c>
      <c r="I5" s="1" t="s">
        <v>122</v>
      </c>
      <c r="J5" s="1" t="s">
        <v>29</v>
      </c>
      <c r="K5" s="1" t="s">
        <v>123</v>
      </c>
      <c r="L5" s="1" t="s">
        <v>123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124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16612862669</v>
      </c>
      <c r="B6" s="1" t="s">
        <v>112</v>
      </c>
      <c r="C6" s="1" t="s">
        <v>125</v>
      </c>
      <c r="D6" s="1" t="s">
        <v>126</v>
      </c>
      <c r="E6" s="1" t="s">
        <v>127</v>
      </c>
      <c r="F6" s="1" t="s">
        <v>91</v>
      </c>
      <c r="G6" s="1" t="s">
        <v>95</v>
      </c>
      <c r="H6" s="1" t="s">
        <v>96</v>
      </c>
      <c r="I6" s="1" t="s">
        <v>128</v>
      </c>
      <c r="J6" s="1" t="s">
        <v>29</v>
      </c>
      <c r="K6" s="1" t="s">
        <v>129</v>
      </c>
      <c r="L6" s="1" t="s">
        <v>129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130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16609489412</v>
      </c>
      <c r="B7" s="1" t="s">
        <v>131</v>
      </c>
      <c r="C7" s="1" t="s">
        <v>132</v>
      </c>
      <c r="D7" s="1" t="s">
        <v>133</v>
      </c>
      <c r="E7" s="1" t="s">
        <v>134</v>
      </c>
      <c r="F7" s="1" t="s">
        <v>91</v>
      </c>
      <c r="G7" s="1" t="s">
        <v>95</v>
      </c>
      <c r="H7" s="1" t="s">
        <v>96</v>
      </c>
      <c r="I7" s="1" t="s">
        <v>135</v>
      </c>
      <c r="J7" s="1" t="s">
        <v>29</v>
      </c>
      <c r="K7" s="1" t="s">
        <v>136</v>
      </c>
      <c r="L7" s="1" t="s">
        <v>136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137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16592253701</v>
      </c>
      <c r="B8" s="1" t="s">
        <v>138</v>
      </c>
      <c r="C8" s="1" t="s">
        <v>139</v>
      </c>
      <c r="D8" s="1" t="s">
        <v>140</v>
      </c>
      <c r="E8" s="1" t="s">
        <v>141</v>
      </c>
      <c r="F8" s="1" t="s">
        <v>142</v>
      </c>
      <c r="G8" s="1" t="s">
        <v>95</v>
      </c>
      <c r="H8" s="1" t="s">
        <v>96</v>
      </c>
      <c r="I8" s="1" t="s">
        <v>143</v>
      </c>
      <c r="J8" s="1" t="s">
        <v>29</v>
      </c>
      <c r="K8" s="1" t="s">
        <v>144</v>
      </c>
      <c r="L8" s="1" t="s">
        <v>144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145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16586619944</v>
      </c>
      <c r="B9" s="1" t="s">
        <v>138</v>
      </c>
      <c r="C9" s="1" t="s">
        <v>146</v>
      </c>
      <c r="D9" s="1" t="s">
        <v>147</v>
      </c>
      <c r="E9" s="1" t="s">
        <v>148</v>
      </c>
      <c r="F9" s="1" t="s">
        <v>112</v>
      </c>
      <c r="G9" s="1" t="s">
        <v>95</v>
      </c>
      <c r="H9" s="1" t="s">
        <v>96</v>
      </c>
      <c r="I9" s="1" t="s">
        <v>149</v>
      </c>
      <c r="J9" s="1" t="s">
        <v>29</v>
      </c>
      <c r="K9" s="1" t="s">
        <v>150</v>
      </c>
      <c r="L9" s="1" t="s">
        <v>150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151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16511760764</v>
      </c>
      <c r="B10" s="1" t="s">
        <v>152</v>
      </c>
      <c r="C10" s="1" t="s">
        <v>153</v>
      </c>
      <c r="D10" s="1" t="s">
        <v>154</v>
      </c>
      <c r="E10" s="1" t="s">
        <v>155</v>
      </c>
      <c r="F10" s="1" t="s">
        <v>91</v>
      </c>
      <c r="G10" s="1" t="s">
        <v>95</v>
      </c>
      <c r="H10" s="1" t="s">
        <v>96</v>
      </c>
      <c r="I10" s="1" t="s">
        <v>156</v>
      </c>
      <c r="J10" s="1" t="s">
        <v>29</v>
      </c>
      <c r="K10" s="1" t="s">
        <v>157</v>
      </c>
      <c r="L10" s="1" t="s">
        <v>157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158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16506843428</v>
      </c>
      <c r="B11" s="1" t="s">
        <v>152</v>
      </c>
      <c r="C11" s="1" t="s">
        <v>159</v>
      </c>
      <c r="D11" s="1" t="s">
        <v>160</v>
      </c>
      <c r="E11" s="1" t="s">
        <v>161</v>
      </c>
      <c r="F11" s="1" t="s">
        <v>142</v>
      </c>
      <c r="G11" s="1" t="s">
        <v>95</v>
      </c>
      <c r="H11" s="1" t="s">
        <v>96</v>
      </c>
      <c r="I11" s="1" t="s">
        <v>162</v>
      </c>
      <c r="J11" s="1" t="s">
        <v>29</v>
      </c>
      <c r="K11" s="1" t="s">
        <v>163</v>
      </c>
      <c r="L11" s="1" t="s">
        <v>163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164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16487188626</v>
      </c>
      <c r="B12" s="1" t="s">
        <v>165</v>
      </c>
      <c r="C12" s="1" t="s">
        <v>166</v>
      </c>
      <c r="D12" s="1" t="s">
        <v>167</v>
      </c>
      <c r="E12" s="1" t="s">
        <v>168</v>
      </c>
      <c r="F12" s="1" t="s">
        <v>91</v>
      </c>
      <c r="G12" s="1" t="s">
        <v>95</v>
      </c>
      <c r="H12" s="1" t="s">
        <v>96</v>
      </c>
      <c r="I12" s="1" t="s">
        <v>169</v>
      </c>
      <c r="J12" s="1" t="s">
        <v>29</v>
      </c>
      <c r="K12" s="1" t="s">
        <v>170</v>
      </c>
      <c r="L12" s="1" t="s">
        <v>170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171</v>
      </c>
      <c r="R12" s="1" t="s">
        <v>103</v>
      </c>
      <c r="S12" s="1" t="s">
        <v>104</v>
      </c>
      <c r="T12" s="1" t="s">
        <v>105</v>
      </c>
    </row>
    <row r="13" s="1" customFormat="1" spans="1:20">
      <c r="A13" s="3">
        <v>16443274247</v>
      </c>
      <c r="B13" s="1" t="s">
        <v>172</v>
      </c>
      <c r="C13" s="1" t="s">
        <v>173</v>
      </c>
      <c r="D13" s="1" t="s">
        <v>174</v>
      </c>
      <c r="E13" s="1" t="s">
        <v>175</v>
      </c>
      <c r="F13" s="1" t="s">
        <v>131</v>
      </c>
      <c r="G13" s="1" t="s">
        <v>95</v>
      </c>
      <c r="H13" s="1" t="s">
        <v>96</v>
      </c>
      <c r="I13" s="1" t="s">
        <v>176</v>
      </c>
      <c r="J13" s="1" t="s">
        <v>29</v>
      </c>
      <c r="K13" s="1" t="s">
        <v>177</v>
      </c>
      <c r="L13" s="1" t="s">
        <v>177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178</v>
      </c>
      <c r="R13" s="1" t="s">
        <v>103</v>
      </c>
      <c r="S13" s="1" t="s">
        <v>104</v>
      </c>
      <c r="T13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2021-10-26T02:53:44Z</dcterms:created>
  <dcterms:modified xsi:type="dcterms:W3CDTF">2021-10-26T02:58:38Z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EA547724038A42E1B3FC2C4616C2B01B</vt:lpwstr>
  </property>
  <property fmtid="{D5CDD505-2E9C-101B-9397-08002B2CF9AE}" pid="3" name="KSOProductBuildVer">
    <vt:lpwstr>2052-11.1.0.10938</vt:lpwstr>
  </property>
</Properties>
</file>