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对账!$1:$51</definedName>
  </definedNames>
  <calcPr calcId="144525"/>
</workbook>
</file>

<file path=xl/sharedStrings.xml><?xml version="1.0" encoding="utf-8"?>
<sst xmlns="http://schemas.openxmlformats.org/spreadsheetml/2006/main" count="1086" uniqueCount="306">
  <si>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</si>
  <si>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</si>
  <si>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</si>
  <si>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</si>
  <si>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</si>
  <si>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</si>
  <si>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</si>
  <si>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</si>
  <si>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</si>
  <si>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</si>
  <si>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</si>
  <si>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</si>
  <si>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</si>
  <si>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</si>
  <si>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</si>
  <si>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</si>
  <si>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</si>
  <si>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</si>
  <si>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</si>
  <si>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</si>
  <si>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</si>
  <si>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</si>
  <si>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</si>
  <si>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</si>
  <si>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</si>
  <si>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</si>
  <si>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</si>
  <si>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[深圳]深圳国际会展中心希尔顿酒店(72948031)</t>
  </si>
  <si>
    <t>高级双床房&lt;双人入住&gt;&lt;内宾&gt;&lt;预付&gt;&lt;无早&gt;</t>
  </si>
  <si>
    <t>CNY</t>
  </si>
  <si>
    <t>刘效成</t>
  </si>
  <si>
    <t>CA11323211027CNY</t>
  </si>
  <si>
    <t>未提现</t>
  </si>
  <si>
    <t>携程开票</t>
  </si>
  <si>
    <t>[上海]维也纳酒店(上海长兴岛店)(79021170)</t>
  </si>
  <si>
    <t>豪华双床房&lt;双人入住&gt;&lt;内宾&gt;&lt;预付&gt;&lt;无早&gt;</t>
  </si>
  <si>
    <t>孙禧新,张永民,曹哲</t>
  </si>
  <si>
    <t>[广州]广州南沙花园酒店(60985726)</t>
  </si>
  <si>
    <t>行政园林海景大床房&lt;双人入住&gt;&lt;内宾&gt;&lt;预付&gt;&lt;双早&gt;</t>
  </si>
  <si>
    <t>宣彩霞</t>
  </si>
  <si>
    <t>行政大床房&lt;双人入住&gt;&lt;内宾&gt;&lt;预付&gt;&lt;无早&gt;</t>
  </si>
  <si>
    <t>宋兰春</t>
  </si>
  <si>
    <t>[洛阳]格林豪泰酒店(洛阳火车站王府井王城公园店)(72916904)</t>
  </si>
  <si>
    <t>商务双床房&lt;双人入住&gt;&lt;内宾&gt;&lt;预付&gt;&lt;无早&gt;</t>
  </si>
  <si>
    <t>王鑫,郭鹏烜</t>
  </si>
  <si>
    <t>[长沙县]骏怡连锁酒店(长沙县黄花机场店)(73247358)</t>
  </si>
  <si>
    <t>麻将大床房&lt;双人入住&gt;&lt;内宾&gt;&lt;预付&gt;&lt;无早&gt;</t>
  </si>
  <si>
    <t>程阳</t>
  </si>
  <si>
    <t>[上饶]贝壳酒店(上饶旭日南大道店)(77369611)</t>
  </si>
  <si>
    <t>大床房(无窗)&lt;双人入住&gt;&lt;内宾&gt;&lt;预付&gt;&lt;无早&gt;</t>
  </si>
  <si>
    <t>高红</t>
  </si>
  <si>
    <t>取消</t>
  </si>
  <si>
    <t>[吴川]吴川鼎龙湾海洋主题公寓(71988433)</t>
  </si>
  <si>
    <t>180度全海景双床房&lt;双人入住&gt;&lt;内宾&gt;&lt;预付&gt;&lt;双早&gt;</t>
  </si>
  <si>
    <t>车嘉杰,车阳</t>
  </si>
  <si>
    <t>[安顺]安顺豪生温泉度假酒店(80625373)</t>
  </si>
  <si>
    <t>清音双床房&lt;双人入住&gt;&lt;中宾&gt;&lt;日历房套餐高价值&gt;&lt;双早&gt;&lt;新酒店礼盒&gt;</t>
  </si>
  <si>
    <t>刘澄</t>
  </si>
  <si>
    <t>[乌鲁木齐]尚客优连锁酒店(乌鲁木齐店)(75017377)</t>
  </si>
  <si>
    <t>标准大床房&lt;双人入住&gt;&lt;内宾&gt;&lt;预付&gt;&lt;无早&gt;</t>
  </si>
  <si>
    <t>热依罕古丽托合提</t>
  </si>
  <si>
    <t>[浦北]维也纳3好酒店(浦北汽车站店)(72922786)</t>
  </si>
  <si>
    <t>陈灼亮,钟乾海</t>
  </si>
  <si>
    <t>[曲阜]尚客优连锁酒店(曲阜师范大学店)(70870140)</t>
  </si>
  <si>
    <t>商务标准间&lt;双人入住&gt;&lt;内宾&gt;&lt;预付&gt;&lt;无早&gt;</t>
  </si>
  <si>
    <t>孟淑美</t>
  </si>
  <si>
    <t>豪华家庭房&lt;双人入住&gt;&lt;内宾&gt;&lt;预付&gt;&lt;无早&gt;</t>
  </si>
  <si>
    <t>郭锋</t>
  </si>
  <si>
    <t>[梅州]梅州麓湖山酒店(62500328)</t>
  </si>
  <si>
    <t>公寓特惠双床房&lt;双床&gt;&lt;双人入住&gt;&lt;日历房套餐高价值&gt;&lt;双早&gt;&lt;新酒店礼盒&gt;</t>
  </si>
  <si>
    <t>黎佩英</t>
  </si>
  <si>
    <t>[张家口]锦江之星(张家口人民公园店)(60984303)</t>
  </si>
  <si>
    <t>单人间A&lt;双人入住&gt;&lt;内宾&gt;&lt;预付&gt;&lt;无早&gt;</t>
  </si>
  <si>
    <t>卢学燕</t>
  </si>
  <si>
    <t>[佛山]佛山罗浮宫索菲特酒店(51598598)</t>
  </si>
  <si>
    <t>索菲特俱乐部尊贵现代风格房&lt;内宾&gt;&lt;双人入住&gt;&lt;预付&gt;&lt;双早&gt;</t>
  </si>
  <si>
    <t>陈水荣,陈焦德</t>
  </si>
  <si>
    <t>索菲特俱乐部尊贵后现代风格房&lt;双人入住&gt;&lt;内宾&gt;&lt;预付&gt;&lt;双早&gt;</t>
  </si>
  <si>
    <t>郭金聪,王永平</t>
  </si>
  <si>
    <t>acknowledge</t>
  </si>
  <si>
    <t>[青县]尚客优快捷酒店(青县南环路店)(73259314)</t>
  </si>
  <si>
    <t>精选双床房&lt;双人入住&gt;&lt;内宾&gt;&lt;预付&gt;&lt;无早&gt;</t>
  </si>
  <si>
    <t>徐晓梦</t>
  </si>
  <si>
    <t>[镇江]7天酒店(镇江江苏大学店)(70885395)</t>
  </si>
  <si>
    <t>精选大床房&lt;双人入住&gt;&lt;内宾&gt;&lt;预付&gt;&lt;无早&gt;</t>
  </si>
  <si>
    <t>石康伟</t>
  </si>
  <si>
    <t>隋忠堂</t>
  </si>
  <si>
    <t>[承德]兰欧酒店(承德老街和润新城店)(73285038)</t>
  </si>
  <si>
    <t>兰艺大床房&lt;双人入住&gt;&lt;内宾&gt;&lt;预付&gt;&lt;无早&gt;</t>
  </si>
  <si>
    <t>朱亚鑫</t>
  </si>
  <si>
    <t>轻奢大床房&lt;双人入住&gt;&lt;中宾&gt;&lt;日历房套餐高价值&gt;&lt;双早&gt;&lt;新酒店礼盒&gt;</t>
  </si>
  <si>
    <t>江阳洋</t>
  </si>
  <si>
    <t>[深圳]深圳君悦酒店(51598859)</t>
  </si>
  <si>
    <t>君悦大床房&lt;双人入住&gt;&lt;内宾&gt;&lt;预付&gt;&lt;无早&gt;</t>
  </si>
  <si>
    <t>谭晖南</t>
  </si>
  <si>
    <t>[福州]锦江之星风尚(福州宜家鼓山店)(65976734)</t>
  </si>
  <si>
    <t>商务标准房a&lt;双人入住&gt;&lt;内宾&gt;&lt;预付&gt;&lt;无早&gt;</t>
  </si>
  <si>
    <t>林艳</t>
  </si>
  <si>
    <t>[杭州]锦江之星品尚(杭州滨江大学城浦沿地铁站酒店)(65383582)</t>
  </si>
  <si>
    <t>商务标准房A&lt;双人入住&gt;&lt;内宾&gt;&lt;预付&gt;&lt;无早&gt;</t>
  </si>
  <si>
    <t>魏金全</t>
  </si>
  <si>
    <t>[梅州]梅州印象田园酒店(57143074)</t>
  </si>
  <si>
    <t>豪华智能大床房&lt;双人入住&gt;&lt;内宾&gt;&lt;预付&gt;&lt;无早&gt;</t>
  </si>
  <si>
    <t>王译锋</t>
  </si>
  <si>
    <t>[梅州]梅州英思廷酒店(80612726)</t>
  </si>
  <si>
    <t>廷悦双床房&lt;内宾&gt;&lt;无早&gt;</t>
  </si>
  <si>
    <t>周琴</t>
  </si>
  <si>
    <t>[开平]尚客优酒店（开平东汇城店）(71988512)</t>
  </si>
  <si>
    <t>商务大床房&lt;双人入住&gt;&lt;内宾&gt;&lt;预付&gt;&lt;双早&gt;</t>
  </si>
  <si>
    <t>邹声斌</t>
  </si>
  <si>
    <t>[中山]维也纳3好酒店(中山横栏广汇店)(72922781)</t>
  </si>
  <si>
    <t>豪华大床房&lt;双人入住&gt;&lt;内宾&gt;&lt;预付&gt;&lt;无早&gt;</t>
  </si>
  <si>
    <t>陆胜豪</t>
  </si>
  <si>
    <t>曾文</t>
  </si>
  <si>
    <t>陈岚</t>
  </si>
  <si>
    <t>[冠县]格林豪泰智选酒店(冠县武训路新瑞店)(72916870)</t>
  </si>
  <si>
    <t>套房&lt;双人入住&gt;&lt;内宾&gt;&lt;预付&gt;&lt;无早&gt;</t>
  </si>
  <si>
    <t>陶亚军</t>
  </si>
  <si>
    <t>[深圳]山水时尚酒店(深圳华强北店)(60986701)</t>
  </si>
  <si>
    <t>吴楚彬</t>
  </si>
  <si>
    <t>[洪湖]骏怡连锁酒店(湖北荆州洪湖宝安商业广场店)(79024613)</t>
  </si>
  <si>
    <t>刘海全</t>
  </si>
  <si>
    <t>赵鲲鹏</t>
  </si>
  <si>
    <t>[上海]上海千禧海鸥大酒店(36190350)</t>
  </si>
  <si>
    <t>豪华套房&lt;双人入住&gt;&lt;中宾&gt;&lt;预付&gt;&lt;双早&gt;</t>
  </si>
  <si>
    <t>何青</t>
  </si>
  <si>
    <t>4K56818E7</t>
  </si>
  <si>
    <t>[常熟]尚客优连锁酒店(常熟梅李店)(69037203)</t>
  </si>
  <si>
    <t>大床房&lt;双人入住&gt;&lt;内宾&gt;&lt;预付&gt;&lt;无早&gt;</t>
  </si>
  <si>
    <t>梅革</t>
  </si>
  <si>
    <t>[郴州]维也纳国际酒店(郴州五岭广场店)(79027786)</t>
  </si>
  <si>
    <t>棋牌大床房&lt;双人入住&gt;&lt;内宾&gt;&lt;预付&gt;&lt;无早&gt;</t>
  </si>
  <si>
    <t>何卫丰</t>
  </si>
  <si>
    <t>华国正</t>
  </si>
  <si>
    <t>，</t>
  </si>
  <si>
    <t>202110191048120022</t>
  </si>
  <si>
    <t>房集</t>
  </si>
  <si>
    <t>202110221528470021</t>
  </si>
  <si>
    <t>A211027094938481</t>
  </si>
  <si>
    <t>A211027095021481</t>
  </si>
  <si>
    <t>A211027095108481</t>
  </si>
  <si>
    <t>i211027095503 房集：1042.95元</t>
  </si>
  <si>
    <t>CNY / HKD 当前参考汇率: 1.219180659</t>
  </si>
  <si>
    <t>总计：31739.34 CNY/
38695.99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</si>
  <si>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</si>
  <si>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</si>
  <si>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</si>
  <si>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</si>
  <si>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</si>
  <si>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</si>
  <si>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</si>
  <si>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</si>
  <si>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</si>
  <si>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</si>
  <si>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</si>
  <si>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</si>
  <si>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</si>
  <si>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</si>
  <si>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</si>
  <si>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</si>
  <si>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</si>
  <si>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2021-10-23</t>
  </si>
  <si>
    <t>2282422</t>
  </si>
  <si>
    <t>锦江之星品尚(杭州滨江大学城浦沿地铁站酒店)</t>
  </si>
  <si>
    <t>2021-10-24</t>
  </si>
  <si>
    <t>退房日月结</t>
  </si>
  <si>
    <t>263.10</t>
  </si>
  <si>
    <t>RMB</t>
  </si>
  <si>
    <t>0</t>
  </si>
  <si>
    <t>0.00</t>
  </si>
  <si>
    <t>携程汇智国内直连</t>
  </si>
  <si>
    <t>2021-10-23 23:24:12</t>
  </si>
  <si>
    <t>否</t>
  </si>
  <si>
    <t>汇智国际旅游发展有限公司</t>
  </si>
  <si>
    <t>直连</t>
  </si>
  <si>
    <t>2282420</t>
  </si>
  <si>
    <t>维也纳国际酒店(郴州五岭广场店)</t>
  </si>
  <si>
    <t>303.38</t>
  </si>
  <si>
    <t>2021-10-23 23:17:22</t>
  </si>
  <si>
    <t>2282407</t>
  </si>
  <si>
    <t>尚客优连锁酒店(常熟梅李店)</t>
  </si>
  <si>
    <t>143.50</t>
  </si>
  <si>
    <t>2021-10-23 22:37:45</t>
  </si>
  <si>
    <t>2282402</t>
  </si>
  <si>
    <t>上海千禧海鸥大酒店</t>
  </si>
  <si>
    <t>1417.28</t>
  </si>
  <si>
    <t>2021-10-23 22:36:51</t>
  </si>
  <si>
    <t>2282389</t>
  </si>
  <si>
    <t>格林豪泰智选酒店(冠县武训路新瑞店)</t>
  </si>
  <si>
    <t>232.61</t>
  </si>
  <si>
    <t>2021-10-23 21:54:37</t>
  </si>
  <si>
    <t>2282353</t>
  </si>
  <si>
    <t>骏怡连锁酒店(湖北荆州洪湖宝安商业广场店)</t>
  </si>
  <si>
    <t>117.88</t>
  </si>
  <si>
    <t>2021-10-23 20:36:54</t>
  </si>
  <si>
    <t>2282343</t>
  </si>
  <si>
    <t>山水时尚酒店(深圳华强北店)</t>
  </si>
  <si>
    <t>287.91</t>
  </si>
  <si>
    <t>2021-10-23 20:24:35</t>
  </si>
  <si>
    <t>2282333</t>
  </si>
  <si>
    <t>2021-10-23 20:08:28</t>
  </si>
  <si>
    <t>2282255</t>
  </si>
  <si>
    <t>维也纳酒店(上海长兴岛店)</t>
  </si>
  <si>
    <t>430.00</t>
  </si>
  <si>
    <t>2021-10-23 17:04:31</t>
  </si>
  <si>
    <t>2282223</t>
  </si>
  <si>
    <t>梅州印象田园酒店</t>
  </si>
  <si>
    <t>274.85</t>
  </si>
  <si>
    <t>2021-10-23 15:17:44</t>
  </si>
  <si>
    <t>2282178</t>
  </si>
  <si>
    <t>尚客优酒店(开平东汇城店)</t>
  </si>
  <si>
    <t>171.57</t>
  </si>
  <si>
    <t>2021-10-23 12:55:27</t>
  </si>
  <si>
    <t>2282138</t>
  </si>
  <si>
    <t>梅州英思廷酒店</t>
  </si>
  <si>
    <t>213.13</t>
  </si>
  <si>
    <t>2021-10-23 11:26:18</t>
  </si>
  <si>
    <t>直采</t>
  </si>
  <si>
    <t>2282101</t>
  </si>
  <si>
    <t>2021-10-23 10:02:31</t>
  </si>
  <si>
    <t>2282094</t>
  </si>
  <si>
    <t>2021-10-23 09:31:24</t>
  </si>
  <si>
    <t>2021-10-22</t>
  </si>
  <si>
    <t>2281920</t>
  </si>
  <si>
    <t>锦江之星风尚(福州宜家鼓山店)</t>
  </si>
  <si>
    <t>224.71</t>
  </si>
  <si>
    <t>2021-10-22 23:26:59</t>
  </si>
  <si>
    <t>2281914</t>
  </si>
  <si>
    <t>深圳君悦酒店</t>
  </si>
  <si>
    <t>1055.32</t>
  </si>
  <si>
    <t>2021-10-22 23:14:29</t>
  </si>
  <si>
    <t>2281573</t>
  </si>
  <si>
    <t>7天酒店(镇江江苏大学店)</t>
  </si>
  <si>
    <t>208.34</t>
  </si>
  <si>
    <t>2021-10-22 09:35:06</t>
  </si>
  <si>
    <t>2281569</t>
  </si>
  <si>
    <t>2021-10-22 09:26:40</t>
  </si>
  <si>
    <t>2021-10-21</t>
  </si>
  <si>
    <t>2281354</t>
  </si>
  <si>
    <t>尚客优连锁酒店（青县南环路店）</t>
  </si>
  <si>
    <t>145.55</t>
  </si>
  <si>
    <t>2021-10-21 21:05:04</t>
  </si>
  <si>
    <t>2281306</t>
  </si>
  <si>
    <t>佛山罗浮宫索菲特酒店</t>
  </si>
  <si>
    <t>6386.26</t>
  </si>
  <si>
    <t>2021-10-21 19:16:36</t>
  </si>
  <si>
    <t>2281304</t>
  </si>
  <si>
    <t>2021-10-21 19:14:40</t>
  </si>
  <si>
    <t>2281243</t>
  </si>
  <si>
    <t>锦江之星(张家口人民公园店)</t>
  </si>
  <si>
    <t>310.76</t>
  </si>
  <si>
    <t>2021-10-21 16:34:41</t>
  </si>
  <si>
    <t>2021-10-20</t>
  </si>
  <si>
    <t>2280875</t>
  </si>
  <si>
    <t>梅州麓湖山酒店</t>
  </si>
  <si>
    <t>532.32</t>
  </si>
  <si>
    <t>2021-10-20 21:32:36</t>
  </si>
  <si>
    <t>Saas酒店</t>
  </si>
  <si>
    <t>2280836</t>
  </si>
  <si>
    <t>430.06</t>
  </si>
  <si>
    <t>2021-10-20 20:06:00</t>
  </si>
  <si>
    <t>2280607</t>
  </si>
  <si>
    <t>尚客优快捷酒店（曲阜师范大学店）</t>
  </si>
  <si>
    <t>135.30</t>
  </si>
  <si>
    <t>2021-10-20 13:01:19</t>
  </si>
  <si>
    <t>2280499</t>
  </si>
  <si>
    <t>维也纳3好酒店(浦北汽车站店)</t>
  </si>
  <si>
    <t>808.30</t>
  </si>
  <si>
    <t>2021-10-20 08:32:53</t>
  </si>
  <si>
    <t>2021-10-19</t>
  </si>
  <si>
    <t>2280264</t>
  </si>
  <si>
    <t>尚客优连锁酒店（乌鲁木齐沙依巴克宝山路和枫雅居店 ）</t>
  </si>
  <si>
    <t>337.32</t>
  </si>
  <si>
    <t>2021-10-19 19:11:39</t>
  </si>
  <si>
    <t>2021-10-18</t>
  </si>
  <si>
    <t>2279608</t>
  </si>
  <si>
    <t>吴川鼎龙湾海洋主题公寓</t>
  </si>
  <si>
    <t>272.66</t>
  </si>
  <si>
    <t>2021-10-18 13:42:13</t>
  </si>
  <si>
    <t>2279491</t>
  </si>
  <si>
    <t>骏怡精选酒店（长沙黄花机场店）</t>
  </si>
  <si>
    <t>727.00</t>
  </si>
  <si>
    <t>2021-10-18 09:11:36</t>
  </si>
  <si>
    <t>2021-10-16</t>
  </si>
  <si>
    <t>2278430</t>
  </si>
  <si>
    <t>格林豪泰酒店(洛阳火车站王府井王城公园店)</t>
  </si>
  <si>
    <t>379.30</t>
  </si>
  <si>
    <t>2021-10-16 10:23:07</t>
  </si>
  <si>
    <t>2021-10-15</t>
  </si>
  <si>
    <t>2278044</t>
  </si>
  <si>
    <t>343.62</t>
  </si>
  <si>
    <t>2021-10-15 19:41:59</t>
  </si>
  <si>
    <t>2021-10-13</t>
  </si>
  <si>
    <t>2276703</t>
  </si>
  <si>
    <t>广州南沙花园酒店</t>
  </si>
  <si>
    <t>2526.36</t>
  </si>
  <si>
    <t>2021-10-13 14:10:12</t>
  </si>
  <si>
    <t>2021-10-11</t>
  </si>
  <si>
    <t>2275627</t>
  </si>
  <si>
    <t>1057.59</t>
  </si>
  <si>
    <t>2021-10-11 15:03:34</t>
  </si>
  <si>
    <t>2021-10-10</t>
  </si>
  <si>
    <t>2275296</t>
  </si>
  <si>
    <t>深圳国际会展中心希尔顿酒店</t>
  </si>
  <si>
    <t>3623.26</t>
  </si>
  <si>
    <t>2021-10-10 18:39:19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</si>
</sst>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8" borderId="4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16511901449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44489</v>
      </c>
      <c r="G2" s="5">
        <v>44493</v>
      </c>
      <c r="H2" s="4">
        <v>1</v>
      </c>
      <c r="I2" s="4">
        <v>4</v>
      </c>
      <c r="J2" s="4">
        <v>4</v>
      </c>
      <c r="K2" s="4" t="s">
        <v>29</v>
      </c>
      <c r="L2" s="4">
        <v>3623.26</v>
      </c>
      <c r="M2" s="4">
        <v>3623.26</v>
      </c>
      <c r="N2" s="4" t="s">
        <v>30</v>
      </c>
      <c r="O2" s="4" t="s">
        <v>31</v>
      </c>
      <c r="P2" s="4" t="s">
        <v>32</v>
      </c>
      <c r="Q2" s="4">
        <v>0</v>
      </c>
      <c r="R2" s="6">
        <v>44479</v>
      </c>
      <c r="S2" s="5">
        <v>44496</v>
      </c>
      <c r="T2" s="4" t="s">
        <v>33</v>
      </c>
      <c r="U2" s="4">
        <v>3623.26</v>
      </c>
      <c r="V2" s="4">
        <v>0</v>
      </c>
      <c r="W2" s="4">
        <v>0</v>
      </c>
      <c r="X2" s="4">
        <v>2275296</v>
      </c>
      <c r="Y2" s="4">
        <v>3202596786</v>
      </c>
    </row>
    <row r="3" s="4" customFormat="1" spans="1:25">
      <c r="A3" s="4">
        <v>16518651012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44492</v>
      </c>
      <c r="G3" s="5">
        <v>44493</v>
      </c>
      <c r="H3" s="4">
        <v>3</v>
      </c>
      <c r="I3" s="4">
        <v>1</v>
      </c>
      <c r="J3" s="4">
        <v>3</v>
      </c>
      <c r="K3" s="4" t="s">
        <v>29</v>
      </c>
      <c r="L3" s="4">
        <v>1057.59</v>
      </c>
      <c r="M3" s="4">
        <v>1057.59</v>
      </c>
      <c r="N3" s="4" t="s">
        <v>36</v>
      </c>
      <c r="O3" s="4" t="s">
        <v>31</v>
      </c>
      <c r="P3" s="4" t="s">
        <v>32</v>
      </c>
      <c r="Q3" s="4">
        <v>0</v>
      </c>
      <c r="R3" s="6">
        <v>44480</v>
      </c>
      <c r="S3" s="5">
        <v>44496</v>
      </c>
      <c r="T3" s="4" t="s">
        <v>33</v>
      </c>
      <c r="U3" s="4">
        <v>1057.59</v>
      </c>
      <c r="V3" s="4">
        <v>0</v>
      </c>
      <c r="W3" s="4">
        <v>0</v>
      </c>
      <c r="X3" s="4">
        <v>2275627</v>
      </c>
      <c r="Y3" s="4">
        <v>103936704654</v>
      </c>
    </row>
    <row r="4" s="4" customFormat="1" spans="1:25">
      <c r="A4" s="4">
        <v>16533234625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44492</v>
      </c>
      <c r="G4" s="5">
        <v>44493</v>
      </c>
      <c r="H4" s="4">
        <v>1</v>
      </c>
      <c r="I4" s="4">
        <v>1</v>
      </c>
      <c r="J4" s="4">
        <v>1</v>
      </c>
      <c r="K4" s="4" t="s">
        <v>29</v>
      </c>
      <c r="L4" s="4">
        <v>2526.36</v>
      </c>
      <c r="M4" s="4">
        <v>2526.36</v>
      </c>
      <c r="N4" s="4" t="s">
        <v>39</v>
      </c>
      <c r="O4" s="4" t="s">
        <v>31</v>
      </c>
      <c r="P4" s="4" t="s">
        <v>32</v>
      </c>
      <c r="Q4" s="4">
        <v>0</v>
      </c>
      <c r="R4" s="6">
        <v>44482</v>
      </c>
      <c r="S4" s="5">
        <v>44496</v>
      </c>
      <c r="T4" s="4" t="s">
        <v>33</v>
      </c>
      <c r="U4" s="4">
        <v>2526.36</v>
      </c>
      <c r="V4" s="4">
        <v>0</v>
      </c>
      <c r="W4" s="4">
        <v>0</v>
      </c>
      <c r="X4" s="4">
        <v>2276703</v>
      </c>
      <c r="Y4" s="4">
        <v>275847</v>
      </c>
    </row>
    <row r="5" s="4" customFormat="1" spans="1:25">
      <c r="A5" s="4">
        <v>16559663623</v>
      </c>
      <c r="B5" s="4" t="s">
        <v>25</v>
      </c>
      <c r="C5" s="4" t="s">
        <v>26</v>
      </c>
      <c r="D5" s="4" t="s">
        <v>34</v>
      </c>
      <c r="E5" s="4" t="s">
        <v>40</v>
      </c>
      <c r="F5" s="5">
        <v>44492</v>
      </c>
      <c r="G5" s="5">
        <v>44493</v>
      </c>
      <c r="H5" s="4">
        <v>1</v>
      </c>
      <c r="I5" s="4">
        <v>1</v>
      </c>
      <c r="J5" s="4">
        <v>1</v>
      </c>
      <c r="K5" s="4" t="s">
        <v>29</v>
      </c>
      <c r="L5" s="4">
        <v>343.62</v>
      </c>
      <c r="M5" s="4">
        <v>343.62</v>
      </c>
      <c r="N5" s="4" t="s">
        <v>41</v>
      </c>
      <c r="O5" s="4" t="s">
        <v>31</v>
      </c>
      <c r="P5" s="4" t="s">
        <v>32</v>
      </c>
      <c r="Q5" s="4">
        <v>0</v>
      </c>
      <c r="R5" s="6">
        <v>44484</v>
      </c>
      <c r="S5" s="5">
        <v>44496</v>
      </c>
      <c r="T5" s="4" t="s">
        <v>33</v>
      </c>
      <c r="U5" s="4">
        <v>343.62</v>
      </c>
      <c r="V5" s="4">
        <v>0</v>
      </c>
      <c r="W5" s="4">
        <v>0</v>
      </c>
      <c r="X5" s="4">
        <v>2278044</v>
      </c>
      <c r="Y5" s="4">
        <v>103949887064</v>
      </c>
    </row>
    <row r="6" s="4" customFormat="1" spans="1:24">
      <c r="A6" s="4">
        <v>16562123525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44492</v>
      </c>
      <c r="G6" s="5">
        <v>44493</v>
      </c>
      <c r="H6" s="4">
        <v>2</v>
      </c>
      <c r="I6" s="4">
        <v>1</v>
      </c>
      <c r="J6" s="4">
        <v>2</v>
      </c>
      <c r="K6" s="4" t="s">
        <v>29</v>
      </c>
      <c r="L6" s="4">
        <v>379.3</v>
      </c>
      <c r="M6" s="4">
        <v>379.3</v>
      </c>
      <c r="N6" s="4" t="s">
        <v>44</v>
      </c>
      <c r="O6" s="4" t="s">
        <v>31</v>
      </c>
      <c r="P6" s="4" t="s">
        <v>32</v>
      </c>
      <c r="Q6" s="4">
        <v>0</v>
      </c>
      <c r="R6" s="6">
        <v>44485</v>
      </c>
      <c r="S6" s="5">
        <v>44496</v>
      </c>
      <c r="T6" s="4" t="s">
        <v>33</v>
      </c>
      <c r="U6" s="4">
        <v>379.3</v>
      </c>
      <c r="V6" s="4">
        <v>0</v>
      </c>
      <c r="W6" s="4">
        <v>0</v>
      </c>
      <c r="X6" s="4">
        <v>2278430</v>
      </c>
    </row>
    <row r="7" s="4" customFormat="1" spans="1:24">
      <c r="A7" s="4">
        <v>16584571816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44490</v>
      </c>
      <c r="G7" s="5">
        <v>44493</v>
      </c>
      <c r="H7" s="4">
        <v>1</v>
      </c>
      <c r="I7" s="4">
        <v>3</v>
      </c>
      <c r="J7" s="4">
        <v>3</v>
      </c>
      <c r="K7" s="4" t="s">
        <v>29</v>
      </c>
      <c r="L7" s="4">
        <v>727</v>
      </c>
      <c r="M7" s="4">
        <v>727</v>
      </c>
      <c r="N7" s="4" t="s">
        <v>47</v>
      </c>
      <c r="O7" s="4" t="s">
        <v>31</v>
      </c>
      <c r="P7" s="4" t="s">
        <v>32</v>
      </c>
      <c r="Q7" s="4">
        <v>0</v>
      </c>
      <c r="R7" s="6">
        <v>44487</v>
      </c>
      <c r="S7" s="5">
        <v>44496</v>
      </c>
      <c r="T7" s="4" t="s">
        <v>33</v>
      </c>
      <c r="U7" s="4">
        <v>727</v>
      </c>
      <c r="V7" s="4">
        <v>0</v>
      </c>
      <c r="W7" s="4">
        <v>0</v>
      </c>
      <c r="X7" s="4">
        <v>2279491</v>
      </c>
    </row>
    <row r="8" s="4" customFormat="1" spans="1:24">
      <c r="A8" s="4">
        <v>16585022839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44491</v>
      </c>
      <c r="G8" s="5">
        <v>44493</v>
      </c>
      <c r="H8" s="4">
        <v>1</v>
      </c>
      <c r="I8" s="4">
        <v>2</v>
      </c>
      <c r="J8" s="4">
        <v>2</v>
      </c>
      <c r="K8" s="4" t="s">
        <v>29</v>
      </c>
      <c r="L8" s="4">
        <v>231.54</v>
      </c>
      <c r="M8" s="4">
        <v>231.54</v>
      </c>
      <c r="N8" s="4" t="s">
        <v>50</v>
      </c>
      <c r="O8" s="4" t="s">
        <v>31</v>
      </c>
      <c r="P8" s="4" t="s">
        <v>32</v>
      </c>
      <c r="Q8" s="4">
        <v>0</v>
      </c>
      <c r="R8" s="6">
        <v>44487</v>
      </c>
      <c r="S8" s="5">
        <v>44496</v>
      </c>
      <c r="T8" s="4" t="s">
        <v>33</v>
      </c>
      <c r="U8" s="4">
        <v>231.54</v>
      </c>
      <c r="V8" s="4">
        <v>0</v>
      </c>
      <c r="W8" s="4">
        <v>0</v>
      </c>
      <c r="X8" s="4">
        <v>2279543</v>
      </c>
    </row>
    <row r="9" s="4" customFormat="1" spans="1:24">
      <c r="A9" s="4">
        <v>16585022839</v>
      </c>
      <c r="B9" s="4" t="s">
        <v>25</v>
      </c>
      <c r="C9" s="4" t="s">
        <v>51</v>
      </c>
      <c r="D9" s="4" t="s">
        <v>48</v>
      </c>
      <c r="E9" s="4" t="s">
        <v>49</v>
      </c>
      <c r="F9" s="5">
        <v>44491</v>
      </c>
      <c r="G9" s="5">
        <v>44493</v>
      </c>
      <c r="H9" s="4">
        <v>1</v>
      </c>
      <c r="I9" s="4">
        <v>2</v>
      </c>
      <c r="J9" s="4">
        <v>2</v>
      </c>
      <c r="K9" s="4" t="s">
        <v>29</v>
      </c>
      <c r="L9" s="4">
        <v>-231.54</v>
      </c>
      <c r="M9" s="4">
        <v>-231.54</v>
      </c>
      <c r="N9" s="4" t="s">
        <v>50</v>
      </c>
      <c r="O9" s="4" t="s">
        <v>31</v>
      </c>
      <c r="P9" s="4" t="s">
        <v>32</v>
      </c>
      <c r="Q9" s="4">
        <v>0</v>
      </c>
      <c r="R9" s="6">
        <v>44487</v>
      </c>
      <c r="S9" s="5">
        <v>44496</v>
      </c>
      <c r="T9" s="4" t="s">
        <v>33</v>
      </c>
      <c r="U9" s="4">
        <v>-231.54</v>
      </c>
      <c r="V9" s="4">
        <v>0</v>
      </c>
      <c r="W9" s="4">
        <v>0</v>
      </c>
      <c r="X9" s="4">
        <v>2279543</v>
      </c>
    </row>
    <row r="10" s="4" customFormat="1" spans="1:24">
      <c r="A10" s="4">
        <v>16585996029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44492</v>
      </c>
      <c r="G10" s="5">
        <v>44493</v>
      </c>
      <c r="H10" s="4">
        <v>2</v>
      </c>
      <c r="I10" s="4">
        <v>1</v>
      </c>
      <c r="J10" s="4">
        <v>2</v>
      </c>
      <c r="K10" s="4" t="s">
        <v>29</v>
      </c>
      <c r="L10" s="4">
        <v>272.66</v>
      </c>
      <c r="M10" s="4">
        <v>272.66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44487</v>
      </c>
      <c r="S10" s="5">
        <v>44496</v>
      </c>
      <c r="T10" s="4" t="s">
        <v>33</v>
      </c>
      <c r="U10" s="4">
        <v>272.66</v>
      </c>
      <c r="V10" s="4">
        <v>0</v>
      </c>
      <c r="W10" s="4">
        <v>0</v>
      </c>
      <c r="X10" s="4">
        <v>2279608</v>
      </c>
    </row>
    <row r="11" s="4" customFormat="1" spans="1:23">
      <c r="A11" s="4">
        <v>16593746836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44491</v>
      </c>
      <c r="G11" s="5">
        <v>44493</v>
      </c>
      <c r="H11" s="4">
        <v>1</v>
      </c>
      <c r="I11" s="4">
        <v>2</v>
      </c>
      <c r="J11" s="4">
        <v>2</v>
      </c>
      <c r="K11" s="4" t="s">
        <v>29</v>
      </c>
      <c r="L11" s="4">
        <v>685.1</v>
      </c>
      <c r="M11" s="4">
        <v>685.1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44488</v>
      </c>
      <c r="S11" s="5">
        <v>44496</v>
      </c>
      <c r="T11" s="4" t="s">
        <v>33</v>
      </c>
      <c r="U11" s="4">
        <v>685.1</v>
      </c>
      <c r="V11" s="4">
        <v>0</v>
      </c>
      <c r="W11" s="4">
        <v>0</v>
      </c>
    </row>
    <row r="12" s="4" customFormat="1" spans="1:24">
      <c r="A12" s="4">
        <v>16600628337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44491</v>
      </c>
      <c r="G12" s="5">
        <v>44493</v>
      </c>
      <c r="H12" s="4">
        <v>1</v>
      </c>
      <c r="I12" s="4">
        <v>2</v>
      </c>
      <c r="J12" s="4">
        <v>2</v>
      </c>
      <c r="K12" s="4" t="s">
        <v>29</v>
      </c>
      <c r="L12" s="4">
        <v>337.32</v>
      </c>
      <c r="M12" s="4">
        <v>337.32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44488</v>
      </c>
      <c r="S12" s="5">
        <v>44496</v>
      </c>
      <c r="T12" s="4" t="s">
        <v>33</v>
      </c>
      <c r="U12" s="4">
        <v>337.32</v>
      </c>
      <c r="V12" s="4">
        <v>0</v>
      </c>
      <c r="W12" s="4">
        <v>0</v>
      </c>
      <c r="X12" s="4">
        <v>2280264</v>
      </c>
    </row>
    <row r="13" s="4" customFormat="1" spans="1:25">
      <c r="A13" s="4">
        <v>16602493902</v>
      </c>
      <c r="B13" s="4" t="s">
        <v>25</v>
      </c>
      <c r="C13" s="4" t="s">
        <v>26</v>
      </c>
      <c r="D13" s="4" t="s">
        <v>61</v>
      </c>
      <c r="E13" s="4" t="s">
        <v>35</v>
      </c>
      <c r="F13" s="5">
        <v>44491</v>
      </c>
      <c r="G13" s="5">
        <v>44493</v>
      </c>
      <c r="H13" s="4">
        <v>2</v>
      </c>
      <c r="I13" s="4">
        <v>2</v>
      </c>
      <c r="J13" s="4">
        <v>4</v>
      </c>
      <c r="K13" s="4" t="s">
        <v>29</v>
      </c>
      <c r="L13" s="4">
        <v>808.3</v>
      </c>
      <c r="M13" s="4">
        <v>808.3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44489</v>
      </c>
      <c r="S13" s="5">
        <v>44496</v>
      </c>
      <c r="T13" s="4" t="s">
        <v>33</v>
      </c>
      <c r="U13" s="4">
        <v>808.3</v>
      </c>
      <c r="V13" s="4">
        <v>0</v>
      </c>
      <c r="W13" s="4">
        <v>0</v>
      </c>
      <c r="X13" s="4">
        <v>2280499</v>
      </c>
      <c r="Y13" s="4">
        <v>103963048954</v>
      </c>
    </row>
    <row r="14" s="4" customFormat="1" spans="1:24">
      <c r="A14" s="4">
        <v>16608971334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44492</v>
      </c>
      <c r="G14" s="5">
        <v>44493</v>
      </c>
      <c r="H14" s="4">
        <v>1</v>
      </c>
      <c r="I14" s="4">
        <v>1</v>
      </c>
      <c r="J14" s="4">
        <v>1</v>
      </c>
      <c r="K14" s="4" t="s">
        <v>29</v>
      </c>
      <c r="L14" s="4">
        <v>135.3</v>
      </c>
      <c r="M14" s="4">
        <v>135.3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44489</v>
      </c>
      <c r="S14" s="5">
        <v>44496</v>
      </c>
      <c r="T14" s="4" t="s">
        <v>33</v>
      </c>
      <c r="U14" s="4">
        <v>135.3</v>
      </c>
      <c r="V14" s="4">
        <v>0</v>
      </c>
      <c r="W14" s="4">
        <v>0</v>
      </c>
      <c r="X14" s="4">
        <v>2280607</v>
      </c>
    </row>
    <row r="15" s="4" customFormat="1" spans="1:25">
      <c r="A15" s="4">
        <v>16611388013</v>
      </c>
      <c r="B15" s="4" t="s">
        <v>25</v>
      </c>
      <c r="C15" s="4" t="s">
        <v>26</v>
      </c>
      <c r="D15" s="4" t="s">
        <v>34</v>
      </c>
      <c r="E15" s="4" t="s">
        <v>66</v>
      </c>
      <c r="F15" s="5">
        <v>44492</v>
      </c>
      <c r="G15" s="5">
        <v>44493</v>
      </c>
      <c r="H15" s="4">
        <v>1</v>
      </c>
      <c r="I15" s="4">
        <v>1</v>
      </c>
      <c r="J15" s="4">
        <v>1</v>
      </c>
      <c r="K15" s="4" t="s">
        <v>29</v>
      </c>
      <c r="L15" s="4">
        <v>430.06</v>
      </c>
      <c r="M15" s="4">
        <v>430.06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44489</v>
      </c>
      <c r="S15" s="5">
        <v>44496</v>
      </c>
      <c r="T15" s="4" t="s">
        <v>33</v>
      </c>
      <c r="U15" s="4">
        <v>430.06</v>
      </c>
      <c r="V15" s="4">
        <v>0</v>
      </c>
      <c r="W15" s="4">
        <v>0</v>
      </c>
      <c r="X15" s="4">
        <v>2280836</v>
      </c>
      <c r="Y15" s="4">
        <v>103965170134</v>
      </c>
    </row>
    <row r="16" s="4" customFormat="1" spans="1:25">
      <c r="A16" s="4">
        <v>16611769504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44491</v>
      </c>
      <c r="G16" s="5">
        <v>44493</v>
      </c>
      <c r="H16" s="4">
        <v>1</v>
      </c>
      <c r="I16" s="4">
        <v>2</v>
      </c>
      <c r="J16" s="4">
        <v>2</v>
      </c>
      <c r="K16" s="4" t="s">
        <v>29</v>
      </c>
      <c r="L16" s="4">
        <v>504.31</v>
      </c>
      <c r="M16" s="4">
        <v>504.31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44489</v>
      </c>
      <c r="S16" s="5">
        <v>44496</v>
      </c>
      <c r="T16" s="4" t="s">
        <v>33</v>
      </c>
      <c r="U16" s="4">
        <v>504.31</v>
      </c>
      <c r="V16" s="4">
        <v>0</v>
      </c>
      <c r="W16" s="4">
        <v>0</v>
      </c>
      <c r="X16" s="4">
        <v>2280875</v>
      </c>
      <c r="Y16" s="4">
        <v>374827</v>
      </c>
    </row>
    <row r="17" s="4" customFormat="1" spans="1:25">
      <c r="A17" s="4">
        <v>16622043686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44491</v>
      </c>
      <c r="G17" s="5">
        <v>44493</v>
      </c>
      <c r="H17" s="4">
        <v>1</v>
      </c>
      <c r="I17" s="4">
        <v>2</v>
      </c>
      <c r="J17" s="4">
        <v>2</v>
      </c>
      <c r="K17" s="4" t="s">
        <v>29</v>
      </c>
      <c r="L17" s="4">
        <v>310.76</v>
      </c>
      <c r="M17" s="4">
        <v>310.76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44490</v>
      </c>
      <c r="S17" s="5">
        <v>44496</v>
      </c>
      <c r="T17" s="4" t="s">
        <v>33</v>
      </c>
      <c r="U17" s="4">
        <v>310.76</v>
      </c>
      <c r="V17" s="4">
        <v>0</v>
      </c>
      <c r="W17" s="4">
        <v>0</v>
      </c>
      <c r="X17" s="4">
        <v>2281243</v>
      </c>
      <c r="Y17" s="4">
        <v>103967442084</v>
      </c>
    </row>
    <row r="18" s="4" customFormat="1" spans="1:26">
      <c r="A18" s="4">
        <v>16623027677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44491</v>
      </c>
      <c r="G18" s="5">
        <v>44493</v>
      </c>
      <c r="H18" s="4">
        <v>2</v>
      </c>
      <c r="I18" s="4">
        <v>2</v>
      </c>
      <c r="J18" s="4">
        <v>4</v>
      </c>
      <c r="K18" s="4" t="s">
        <v>29</v>
      </c>
      <c r="L18" s="4">
        <v>6386.26</v>
      </c>
      <c r="M18" s="4">
        <v>6386.26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44490</v>
      </c>
      <c r="S18" s="5">
        <v>44496</v>
      </c>
      <c r="T18" s="4" t="s">
        <v>33</v>
      </c>
      <c r="U18" s="4">
        <v>6386.26</v>
      </c>
      <c r="V18" s="4">
        <v>0</v>
      </c>
      <c r="W18" s="4">
        <v>0</v>
      </c>
      <c r="X18" s="4">
        <v>2281304</v>
      </c>
      <c r="Y18" s="4">
        <v>342500</v>
      </c>
      <c r="Z18" s="4">
        <v>342501</v>
      </c>
    </row>
    <row r="19" s="4" customFormat="1" spans="1:25">
      <c r="A19" s="4">
        <v>16623038634</v>
      </c>
      <c r="B19" s="4" t="s">
        <v>25</v>
      </c>
      <c r="C19" s="4" t="s">
        <v>26</v>
      </c>
      <c r="D19" s="4" t="s">
        <v>74</v>
      </c>
      <c r="E19" s="4" t="s">
        <v>77</v>
      </c>
      <c r="F19" s="5">
        <v>44491</v>
      </c>
      <c r="G19" s="5">
        <v>44493</v>
      </c>
      <c r="H19" s="4">
        <v>2</v>
      </c>
      <c r="I19" s="4">
        <v>2</v>
      </c>
      <c r="J19" s="4">
        <v>4</v>
      </c>
      <c r="K19" s="4" t="s">
        <v>29</v>
      </c>
      <c r="L19" s="4">
        <v>6386.26</v>
      </c>
      <c r="M19" s="4">
        <v>6386.26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44490</v>
      </c>
      <c r="S19" s="5">
        <v>44496</v>
      </c>
      <c r="T19" s="4" t="s">
        <v>33</v>
      </c>
      <c r="U19" s="4">
        <v>6386.26</v>
      </c>
      <c r="V19" s="4">
        <v>0</v>
      </c>
      <c r="W19" s="4">
        <v>0</v>
      </c>
      <c r="X19" s="4">
        <v>2281306</v>
      </c>
      <c r="Y19" s="4" t="s">
        <v>79</v>
      </c>
    </row>
    <row r="20" s="4" customFormat="1" spans="1:24">
      <c r="A20" s="4">
        <v>16623617068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44492</v>
      </c>
      <c r="G20" s="5">
        <v>44493</v>
      </c>
      <c r="H20" s="4">
        <v>1</v>
      </c>
      <c r="I20" s="4">
        <v>1</v>
      </c>
      <c r="J20" s="4">
        <v>1</v>
      </c>
      <c r="K20" s="4" t="s">
        <v>29</v>
      </c>
      <c r="L20" s="4">
        <v>145.55</v>
      </c>
      <c r="M20" s="4">
        <v>145.55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44490</v>
      </c>
      <c r="S20" s="5">
        <v>44496</v>
      </c>
      <c r="T20" s="4" t="s">
        <v>33</v>
      </c>
      <c r="U20" s="4">
        <v>145.55</v>
      </c>
      <c r="V20" s="4">
        <v>0</v>
      </c>
      <c r="W20" s="4">
        <v>0</v>
      </c>
      <c r="X20" s="4">
        <v>2281354</v>
      </c>
    </row>
    <row r="21" s="4" customFormat="1" spans="1:25">
      <c r="A21" s="4">
        <v>16625029671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44492</v>
      </c>
      <c r="G21" s="5">
        <v>44493</v>
      </c>
      <c r="H21" s="4">
        <v>1</v>
      </c>
      <c r="I21" s="4">
        <v>1</v>
      </c>
      <c r="J21" s="4">
        <v>1</v>
      </c>
      <c r="K21" s="4" t="s">
        <v>29</v>
      </c>
      <c r="L21" s="4">
        <v>208.34</v>
      </c>
      <c r="M21" s="4">
        <v>208.34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44491</v>
      </c>
      <c r="S21" s="5">
        <v>44496</v>
      </c>
      <c r="T21" s="4" t="s">
        <v>33</v>
      </c>
      <c r="U21" s="4">
        <v>208.34</v>
      </c>
      <c r="V21" s="4">
        <v>0</v>
      </c>
      <c r="W21" s="4">
        <v>0</v>
      </c>
      <c r="X21" s="4">
        <v>2281569</v>
      </c>
      <c r="Y21" s="4">
        <v>103969191494</v>
      </c>
    </row>
    <row r="22" s="4" customFormat="1" spans="1:25">
      <c r="A22" s="4">
        <v>16625056780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44492</v>
      </c>
      <c r="G22" s="5">
        <v>44493</v>
      </c>
      <c r="H22" s="4">
        <v>1</v>
      </c>
      <c r="I22" s="4">
        <v>1</v>
      </c>
      <c r="J22" s="4">
        <v>1</v>
      </c>
      <c r="K22" s="4" t="s">
        <v>29</v>
      </c>
      <c r="L22" s="4">
        <v>208.34</v>
      </c>
      <c r="M22" s="4">
        <v>208.34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44491</v>
      </c>
      <c r="S22" s="5">
        <v>44496</v>
      </c>
      <c r="T22" s="4" t="s">
        <v>33</v>
      </c>
      <c r="U22" s="4">
        <v>208.34</v>
      </c>
      <c r="V22" s="4">
        <v>0</v>
      </c>
      <c r="W22" s="4">
        <v>0</v>
      </c>
      <c r="X22" s="4">
        <v>2281573</v>
      </c>
      <c r="Y22" s="4">
        <v>103969212304</v>
      </c>
    </row>
    <row r="23" s="4" customFormat="1" spans="1:23">
      <c r="A23" s="4">
        <v>16633196196</v>
      </c>
      <c r="B23" s="4" t="s">
        <v>25</v>
      </c>
      <c r="C23" s="4" t="s">
        <v>26</v>
      </c>
      <c r="D23" s="4" t="s">
        <v>87</v>
      </c>
      <c r="E23" s="4" t="s">
        <v>88</v>
      </c>
      <c r="F23" s="5">
        <v>44491</v>
      </c>
      <c r="G23" s="5">
        <v>44493</v>
      </c>
      <c r="H23" s="4">
        <v>1</v>
      </c>
      <c r="I23" s="4">
        <v>2</v>
      </c>
      <c r="J23" s="4">
        <v>2</v>
      </c>
      <c r="K23" s="4" t="s">
        <v>29</v>
      </c>
      <c r="L23" s="4">
        <v>603.7</v>
      </c>
      <c r="M23" s="4">
        <v>603.7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44491</v>
      </c>
      <c r="S23" s="5">
        <v>44496</v>
      </c>
      <c r="T23" s="4" t="s">
        <v>33</v>
      </c>
      <c r="U23" s="4">
        <v>603.7</v>
      </c>
      <c r="V23" s="4">
        <v>0</v>
      </c>
      <c r="W23" s="4">
        <v>0</v>
      </c>
    </row>
    <row r="24" s="4" customFormat="1" spans="1:23">
      <c r="A24" s="4">
        <v>16633196196</v>
      </c>
      <c r="B24" s="4" t="s">
        <v>25</v>
      </c>
      <c r="C24" s="4" t="s">
        <v>51</v>
      </c>
      <c r="D24" s="4" t="s">
        <v>87</v>
      </c>
      <c r="E24" s="4" t="s">
        <v>88</v>
      </c>
      <c r="F24" s="5">
        <v>44491</v>
      </c>
      <c r="G24" s="5">
        <v>44493</v>
      </c>
      <c r="H24" s="4">
        <v>1</v>
      </c>
      <c r="I24" s="4">
        <v>2</v>
      </c>
      <c r="J24" s="4">
        <v>2</v>
      </c>
      <c r="K24" s="4" t="s">
        <v>29</v>
      </c>
      <c r="L24" s="4">
        <v>-603.7</v>
      </c>
      <c r="M24" s="4">
        <v>-603.7</v>
      </c>
      <c r="N24" s="4" t="s">
        <v>89</v>
      </c>
      <c r="O24" s="4" t="s">
        <v>31</v>
      </c>
      <c r="P24" s="4" t="s">
        <v>32</v>
      </c>
      <c r="Q24" s="4">
        <v>0</v>
      </c>
      <c r="R24" s="6">
        <v>44491</v>
      </c>
      <c r="S24" s="5">
        <v>44496</v>
      </c>
      <c r="T24" s="4" t="s">
        <v>33</v>
      </c>
      <c r="U24" s="4">
        <v>-603.7</v>
      </c>
      <c r="V24" s="4">
        <v>0</v>
      </c>
      <c r="W24" s="4">
        <v>0</v>
      </c>
    </row>
    <row r="25" s="4" customFormat="1" spans="1:25">
      <c r="A25" s="4">
        <v>16634216772</v>
      </c>
      <c r="B25" s="4" t="s">
        <v>25</v>
      </c>
      <c r="C25" s="4" t="s">
        <v>26</v>
      </c>
      <c r="D25" s="4" t="s">
        <v>55</v>
      </c>
      <c r="E25" s="4" t="s">
        <v>90</v>
      </c>
      <c r="F25" s="5">
        <v>44492</v>
      </c>
      <c r="G25" s="5">
        <v>44493</v>
      </c>
      <c r="H25" s="4">
        <v>1</v>
      </c>
      <c r="I25" s="4">
        <v>1</v>
      </c>
      <c r="J25" s="4">
        <v>1</v>
      </c>
      <c r="K25" s="4" t="s">
        <v>29</v>
      </c>
      <c r="L25" s="4">
        <v>357.85</v>
      </c>
      <c r="M25" s="4">
        <v>357.85</v>
      </c>
      <c r="N25" s="4" t="s">
        <v>91</v>
      </c>
      <c r="O25" s="4" t="s">
        <v>31</v>
      </c>
      <c r="P25" s="4" t="s">
        <v>32</v>
      </c>
      <c r="Q25" s="4">
        <v>0</v>
      </c>
      <c r="R25" s="6">
        <v>44491</v>
      </c>
      <c r="S25" s="5">
        <v>44496</v>
      </c>
      <c r="T25" s="4" t="s">
        <v>33</v>
      </c>
      <c r="U25" s="4">
        <v>357.85</v>
      </c>
      <c r="V25" s="4">
        <v>0</v>
      </c>
      <c r="W25" s="4">
        <v>0</v>
      </c>
      <c r="X25" s="4"/>
      <c r="Y25" s="4">
        <v>1238141</v>
      </c>
    </row>
    <row r="26" s="4" customFormat="1" spans="1:25">
      <c r="A26" s="4">
        <v>16636887698</v>
      </c>
      <c r="B26" s="4" t="s">
        <v>25</v>
      </c>
      <c r="C26" s="4" t="s">
        <v>26</v>
      </c>
      <c r="D26" s="4" t="s">
        <v>92</v>
      </c>
      <c r="E26" s="4" t="s">
        <v>93</v>
      </c>
      <c r="F26" s="5">
        <v>44492</v>
      </c>
      <c r="G26" s="5">
        <v>44493</v>
      </c>
      <c r="H26" s="4">
        <v>1</v>
      </c>
      <c r="I26" s="4">
        <v>1</v>
      </c>
      <c r="J26" s="4">
        <v>1</v>
      </c>
      <c r="K26" s="4" t="s">
        <v>29</v>
      </c>
      <c r="L26" s="4">
        <v>1055.32</v>
      </c>
      <c r="M26" s="4">
        <v>1055.32</v>
      </c>
      <c r="N26" s="4" t="s">
        <v>94</v>
      </c>
      <c r="O26" s="4" t="s">
        <v>31</v>
      </c>
      <c r="P26" s="4" t="s">
        <v>32</v>
      </c>
      <c r="Q26" s="4">
        <v>0</v>
      </c>
      <c r="R26" s="6">
        <v>44491</v>
      </c>
      <c r="S26" s="5">
        <v>44496</v>
      </c>
      <c r="T26" s="4" t="s">
        <v>33</v>
      </c>
      <c r="U26" s="4">
        <v>1055.32</v>
      </c>
      <c r="V26" s="4">
        <v>0</v>
      </c>
      <c r="W26" s="4">
        <v>0</v>
      </c>
      <c r="X26" s="4">
        <v>2281914</v>
      </c>
      <c r="Y26" s="4">
        <v>50452328</v>
      </c>
    </row>
    <row r="27" s="4" customFormat="1" spans="1:25">
      <c r="A27" s="4">
        <v>16636938585</v>
      </c>
      <c r="B27" s="4" t="s">
        <v>25</v>
      </c>
      <c r="C27" s="4" t="s">
        <v>26</v>
      </c>
      <c r="D27" s="4" t="s">
        <v>95</v>
      </c>
      <c r="E27" s="4" t="s">
        <v>96</v>
      </c>
      <c r="F27" s="5">
        <v>44492</v>
      </c>
      <c r="G27" s="5">
        <v>44493</v>
      </c>
      <c r="H27" s="4">
        <v>1</v>
      </c>
      <c r="I27" s="4">
        <v>1</v>
      </c>
      <c r="J27" s="4">
        <v>1</v>
      </c>
      <c r="K27" s="4" t="s">
        <v>29</v>
      </c>
      <c r="L27" s="4">
        <v>224.71</v>
      </c>
      <c r="M27" s="4">
        <v>224.71</v>
      </c>
      <c r="N27" s="4" t="s">
        <v>97</v>
      </c>
      <c r="O27" s="4" t="s">
        <v>31</v>
      </c>
      <c r="P27" s="4" t="s">
        <v>32</v>
      </c>
      <c r="Q27" s="4">
        <v>0</v>
      </c>
      <c r="R27" s="6">
        <v>44491</v>
      </c>
      <c r="S27" s="5">
        <v>44496</v>
      </c>
      <c r="T27" s="4" t="s">
        <v>33</v>
      </c>
      <c r="U27" s="4">
        <v>224.71</v>
      </c>
      <c r="V27" s="4">
        <v>0</v>
      </c>
      <c r="W27" s="4">
        <v>0</v>
      </c>
      <c r="X27" s="4">
        <v>2281920</v>
      </c>
      <c r="Y27" s="4">
        <v>103971621604</v>
      </c>
    </row>
    <row r="28" s="4" customFormat="1" spans="1:25">
      <c r="A28" s="4">
        <v>16637789272</v>
      </c>
      <c r="B28" s="4" t="s">
        <v>25</v>
      </c>
      <c r="C28" s="4" t="s">
        <v>26</v>
      </c>
      <c r="D28" s="4" t="s">
        <v>98</v>
      </c>
      <c r="E28" s="4" t="s">
        <v>99</v>
      </c>
      <c r="F28" s="5">
        <v>44492</v>
      </c>
      <c r="G28" s="5">
        <v>44493</v>
      </c>
      <c r="H28" s="4">
        <v>1</v>
      </c>
      <c r="I28" s="4">
        <v>1</v>
      </c>
      <c r="J28" s="4">
        <v>1</v>
      </c>
      <c r="K28" s="4" t="s">
        <v>29</v>
      </c>
      <c r="L28" s="4">
        <v>263.1</v>
      </c>
      <c r="M28" s="4">
        <v>263.1</v>
      </c>
      <c r="N28" s="4" t="s">
        <v>100</v>
      </c>
      <c r="O28" s="4" t="s">
        <v>31</v>
      </c>
      <c r="P28" s="4" t="s">
        <v>32</v>
      </c>
      <c r="Q28" s="4">
        <v>0</v>
      </c>
      <c r="R28" s="6">
        <v>44492</v>
      </c>
      <c r="S28" s="5">
        <v>44496</v>
      </c>
      <c r="T28" s="4" t="s">
        <v>33</v>
      </c>
      <c r="U28" s="4">
        <v>263.1</v>
      </c>
      <c r="V28" s="4">
        <v>0</v>
      </c>
      <c r="W28" s="4">
        <v>0</v>
      </c>
      <c r="X28" s="4">
        <v>2282094</v>
      </c>
      <c r="Y28" s="4">
        <v>103972239444</v>
      </c>
    </row>
    <row r="29" s="4" customFormat="1" spans="1:24">
      <c r="A29" s="4">
        <v>16637855964</v>
      </c>
      <c r="B29" s="4" t="s">
        <v>25</v>
      </c>
      <c r="C29" s="4" t="s">
        <v>26</v>
      </c>
      <c r="D29" s="4" t="s">
        <v>101</v>
      </c>
      <c r="E29" s="4" t="s">
        <v>102</v>
      </c>
      <c r="F29" s="5">
        <v>44492</v>
      </c>
      <c r="G29" s="5">
        <v>44493</v>
      </c>
      <c r="H29" s="4">
        <v>1</v>
      </c>
      <c r="I29" s="4">
        <v>1</v>
      </c>
      <c r="J29" s="4">
        <v>1</v>
      </c>
      <c r="K29" s="4" t="s">
        <v>29</v>
      </c>
      <c r="L29" s="4">
        <v>274.85</v>
      </c>
      <c r="M29" s="4">
        <v>274.85</v>
      </c>
      <c r="N29" s="4" t="s">
        <v>103</v>
      </c>
      <c r="O29" s="4" t="s">
        <v>31</v>
      </c>
      <c r="P29" s="4" t="s">
        <v>32</v>
      </c>
      <c r="Q29" s="4">
        <v>0</v>
      </c>
      <c r="R29" s="6">
        <v>44492</v>
      </c>
      <c r="S29" s="5">
        <v>44496</v>
      </c>
      <c r="T29" s="4" t="s">
        <v>33</v>
      </c>
      <c r="U29" s="4">
        <v>274.85</v>
      </c>
      <c r="V29" s="4">
        <v>0</v>
      </c>
      <c r="W29" s="4">
        <v>0</v>
      </c>
      <c r="X29" s="4">
        <v>2282101</v>
      </c>
    </row>
    <row r="30" s="4" customFormat="1" spans="1:24">
      <c r="A30" s="4">
        <v>16638226209</v>
      </c>
      <c r="B30" s="4" t="s">
        <v>25</v>
      </c>
      <c r="C30" s="4" t="s">
        <v>26</v>
      </c>
      <c r="D30" s="4" t="s">
        <v>104</v>
      </c>
      <c r="E30" s="4" t="s">
        <v>105</v>
      </c>
      <c r="F30" s="5">
        <v>44492</v>
      </c>
      <c r="G30" s="5">
        <v>44493</v>
      </c>
      <c r="H30" s="4">
        <v>1</v>
      </c>
      <c r="I30" s="4">
        <v>1</v>
      </c>
      <c r="J30" s="4">
        <v>1</v>
      </c>
      <c r="K30" s="4" t="s">
        <v>29</v>
      </c>
      <c r="L30" s="4">
        <v>213.13</v>
      </c>
      <c r="M30" s="4">
        <v>213.13</v>
      </c>
      <c r="N30" s="4" t="s">
        <v>106</v>
      </c>
      <c r="O30" s="4" t="s">
        <v>31</v>
      </c>
      <c r="P30" s="4" t="s">
        <v>32</v>
      </c>
      <c r="Q30" s="4">
        <v>0</v>
      </c>
      <c r="R30" s="6">
        <v>44492</v>
      </c>
      <c r="S30" s="5">
        <v>44496</v>
      </c>
      <c r="T30" s="4" t="s">
        <v>33</v>
      </c>
      <c r="U30" s="4">
        <v>213.13</v>
      </c>
      <c r="V30" s="4">
        <v>0</v>
      </c>
      <c r="W30" s="4">
        <v>0</v>
      </c>
      <c r="X30" s="4">
        <v>2282138</v>
      </c>
    </row>
    <row r="31" s="4" customFormat="1" spans="1:24">
      <c r="A31" s="4">
        <v>16638710879</v>
      </c>
      <c r="B31" s="4" t="s">
        <v>25</v>
      </c>
      <c r="C31" s="4" t="s">
        <v>26</v>
      </c>
      <c r="D31" s="4" t="s">
        <v>107</v>
      </c>
      <c r="E31" s="4" t="s">
        <v>108</v>
      </c>
      <c r="F31" s="5">
        <v>44492</v>
      </c>
      <c r="G31" s="5">
        <v>44493</v>
      </c>
      <c r="H31" s="4">
        <v>1</v>
      </c>
      <c r="I31" s="4">
        <v>1</v>
      </c>
      <c r="J31" s="4">
        <v>1</v>
      </c>
      <c r="K31" s="4" t="s">
        <v>29</v>
      </c>
      <c r="L31" s="4">
        <v>171.57</v>
      </c>
      <c r="M31" s="4">
        <v>171.57</v>
      </c>
      <c r="N31" s="4" t="s">
        <v>109</v>
      </c>
      <c r="O31" s="4" t="s">
        <v>31</v>
      </c>
      <c r="P31" s="4" t="s">
        <v>32</v>
      </c>
      <c r="Q31" s="4">
        <v>0</v>
      </c>
      <c r="R31" s="6">
        <v>44492</v>
      </c>
      <c r="S31" s="5">
        <v>44496</v>
      </c>
      <c r="T31" s="4" t="s">
        <v>33</v>
      </c>
      <c r="U31" s="4">
        <v>171.57</v>
      </c>
      <c r="V31" s="4">
        <v>0</v>
      </c>
      <c r="W31" s="4">
        <v>0</v>
      </c>
      <c r="X31" s="4">
        <v>2282178</v>
      </c>
    </row>
    <row r="32" s="4" customFormat="1" spans="1:24">
      <c r="A32" s="4">
        <v>16644754962</v>
      </c>
      <c r="B32" s="4" t="s">
        <v>25</v>
      </c>
      <c r="C32" s="4" t="s">
        <v>26</v>
      </c>
      <c r="D32" s="4" t="s">
        <v>110</v>
      </c>
      <c r="E32" s="4" t="s">
        <v>111</v>
      </c>
      <c r="F32" s="5">
        <v>44492</v>
      </c>
      <c r="G32" s="5">
        <v>44493</v>
      </c>
      <c r="H32" s="4">
        <v>1</v>
      </c>
      <c r="I32" s="4">
        <v>1</v>
      </c>
      <c r="J32" s="4">
        <v>1</v>
      </c>
      <c r="K32" s="4" t="s">
        <v>29</v>
      </c>
      <c r="L32" s="4">
        <v>236.99</v>
      </c>
      <c r="M32" s="4">
        <v>236.99</v>
      </c>
      <c r="N32" s="4" t="s">
        <v>112</v>
      </c>
      <c r="O32" s="4" t="s">
        <v>31</v>
      </c>
      <c r="P32" s="4" t="s">
        <v>32</v>
      </c>
      <c r="Q32" s="4">
        <v>0</v>
      </c>
      <c r="R32" s="6">
        <v>44492</v>
      </c>
      <c r="S32" s="5">
        <v>44496</v>
      </c>
      <c r="T32" s="4" t="s">
        <v>33</v>
      </c>
      <c r="U32" s="4">
        <v>236.99</v>
      </c>
      <c r="V32" s="4">
        <v>0</v>
      </c>
      <c r="W32" s="4">
        <v>0</v>
      </c>
      <c r="X32" s="4">
        <v>2282224</v>
      </c>
    </row>
    <row r="33" s="4" customFormat="1" spans="1:24">
      <c r="A33" s="4">
        <v>16644730204</v>
      </c>
      <c r="B33" s="4" t="s">
        <v>25</v>
      </c>
      <c r="C33" s="4" t="s">
        <v>26</v>
      </c>
      <c r="D33" s="4" t="s">
        <v>101</v>
      </c>
      <c r="E33" s="4" t="s">
        <v>102</v>
      </c>
      <c r="F33" s="5">
        <v>44492</v>
      </c>
      <c r="G33" s="5">
        <v>44493</v>
      </c>
      <c r="H33" s="4">
        <v>1</v>
      </c>
      <c r="I33" s="4">
        <v>1</v>
      </c>
      <c r="J33" s="4">
        <v>1</v>
      </c>
      <c r="K33" s="4" t="s">
        <v>29</v>
      </c>
      <c r="L33" s="4">
        <v>274.85</v>
      </c>
      <c r="M33" s="4">
        <v>274.85</v>
      </c>
      <c r="N33" s="4" t="s">
        <v>113</v>
      </c>
      <c r="O33" s="4" t="s">
        <v>31</v>
      </c>
      <c r="P33" s="4" t="s">
        <v>32</v>
      </c>
      <c r="Q33" s="4">
        <v>0</v>
      </c>
      <c r="R33" s="6">
        <v>44492</v>
      </c>
      <c r="S33" s="5">
        <v>44496</v>
      </c>
      <c r="T33" s="4" t="s">
        <v>33</v>
      </c>
      <c r="U33" s="4">
        <v>274.85</v>
      </c>
      <c r="V33" s="4">
        <v>0</v>
      </c>
      <c r="W33" s="4">
        <v>0</v>
      </c>
      <c r="X33" s="4">
        <v>2282223</v>
      </c>
    </row>
    <row r="34" s="4" customFormat="1" spans="1:25">
      <c r="A34" s="4">
        <v>16645398161</v>
      </c>
      <c r="B34" s="4" t="s">
        <v>25</v>
      </c>
      <c r="C34" s="4" t="s">
        <v>26</v>
      </c>
      <c r="D34" s="4" t="s">
        <v>34</v>
      </c>
      <c r="E34" s="4" t="s">
        <v>66</v>
      </c>
      <c r="F34" s="5">
        <v>44492</v>
      </c>
      <c r="G34" s="5">
        <v>44493</v>
      </c>
      <c r="H34" s="4">
        <v>1</v>
      </c>
      <c r="I34" s="4">
        <v>1</v>
      </c>
      <c r="J34" s="4">
        <v>1</v>
      </c>
      <c r="K34" s="4" t="s">
        <v>29</v>
      </c>
      <c r="L34" s="4">
        <v>430</v>
      </c>
      <c r="M34" s="4">
        <v>430</v>
      </c>
      <c r="N34" s="4" t="s">
        <v>114</v>
      </c>
      <c r="O34" s="4" t="s">
        <v>31</v>
      </c>
      <c r="P34" s="4" t="s">
        <v>32</v>
      </c>
      <c r="Q34" s="4">
        <v>0</v>
      </c>
      <c r="R34" s="6">
        <v>44492</v>
      </c>
      <c r="S34" s="5">
        <v>44496</v>
      </c>
      <c r="T34" s="4" t="s">
        <v>33</v>
      </c>
      <c r="U34" s="4">
        <v>430</v>
      </c>
      <c r="V34" s="4">
        <v>0</v>
      </c>
      <c r="W34" s="4">
        <v>0</v>
      </c>
      <c r="X34" s="4">
        <v>2282255</v>
      </c>
      <c r="Y34" s="4">
        <v>103973435164</v>
      </c>
    </row>
    <row r="35" s="4" customFormat="1" spans="1:24">
      <c r="A35" s="4">
        <v>16644754962</v>
      </c>
      <c r="B35" s="4" t="s">
        <v>25</v>
      </c>
      <c r="C35" s="4" t="s">
        <v>51</v>
      </c>
      <c r="D35" s="4" t="s">
        <v>110</v>
      </c>
      <c r="E35" s="4" t="s">
        <v>111</v>
      </c>
      <c r="F35" s="5">
        <v>44492</v>
      </c>
      <c r="G35" s="5">
        <v>44493</v>
      </c>
      <c r="H35" s="4">
        <v>1</v>
      </c>
      <c r="I35" s="4">
        <v>1</v>
      </c>
      <c r="J35" s="4">
        <v>1</v>
      </c>
      <c r="K35" s="4" t="s">
        <v>29</v>
      </c>
      <c r="L35" s="4">
        <v>-236.99</v>
      </c>
      <c r="M35" s="4">
        <v>-236.99</v>
      </c>
      <c r="N35" s="4" t="s">
        <v>112</v>
      </c>
      <c r="O35" s="4" t="s">
        <v>31</v>
      </c>
      <c r="P35" s="4" t="s">
        <v>32</v>
      </c>
      <c r="Q35" s="4">
        <v>0</v>
      </c>
      <c r="R35" s="6">
        <v>44492</v>
      </c>
      <c r="S35" s="5">
        <v>44496</v>
      </c>
      <c r="T35" s="4" t="s">
        <v>33</v>
      </c>
      <c r="U35" s="4">
        <v>-236.99</v>
      </c>
      <c r="V35" s="4">
        <v>0</v>
      </c>
      <c r="W35" s="4">
        <v>0</v>
      </c>
      <c r="X35" s="4">
        <v>2282224</v>
      </c>
    </row>
    <row r="36" s="4" customFormat="1" spans="1:24">
      <c r="A36" s="4">
        <v>16646329507</v>
      </c>
      <c r="B36" s="4" t="s">
        <v>25</v>
      </c>
      <c r="C36" s="4" t="s">
        <v>26</v>
      </c>
      <c r="D36" s="4" t="s">
        <v>115</v>
      </c>
      <c r="E36" s="4" t="s">
        <v>116</v>
      </c>
      <c r="F36" s="5">
        <v>44492</v>
      </c>
      <c r="G36" s="5">
        <v>44493</v>
      </c>
      <c r="H36" s="4">
        <v>1</v>
      </c>
      <c r="I36" s="4">
        <v>1</v>
      </c>
      <c r="J36" s="4">
        <v>1</v>
      </c>
      <c r="K36" s="4" t="s">
        <v>29</v>
      </c>
      <c r="L36" s="4">
        <v>232.61</v>
      </c>
      <c r="M36" s="4">
        <v>232.61</v>
      </c>
      <c r="N36" s="4" t="s">
        <v>117</v>
      </c>
      <c r="O36" s="4" t="s">
        <v>31</v>
      </c>
      <c r="P36" s="4" t="s">
        <v>32</v>
      </c>
      <c r="Q36" s="4">
        <v>0</v>
      </c>
      <c r="R36" s="6">
        <v>44492</v>
      </c>
      <c r="S36" s="5">
        <v>44496</v>
      </c>
      <c r="T36" s="4" t="s">
        <v>33</v>
      </c>
      <c r="U36" s="4">
        <v>232.61</v>
      </c>
      <c r="V36" s="4">
        <v>0</v>
      </c>
      <c r="W36" s="4">
        <v>0</v>
      </c>
      <c r="X36" s="4">
        <v>2282333</v>
      </c>
    </row>
    <row r="37" s="4" customFormat="1" spans="1:24">
      <c r="A37" s="4">
        <v>16646408243</v>
      </c>
      <c r="B37" s="4" t="s">
        <v>25</v>
      </c>
      <c r="C37" s="4" t="s">
        <v>26</v>
      </c>
      <c r="D37" s="4" t="s">
        <v>118</v>
      </c>
      <c r="E37" s="4" t="s">
        <v>35</v>
      </c>
      <c r="F37" s="5">
        <v>44492</v>
      </c>
      <c r="G37" s="5">
        <v>44493</v>
      </c>
      <c r="H37" s="4">
        <v>1</v>
      </c>
      <c r="I37" s="4">
        <v>1</v>
      </c>
      <c r="J37" s="4">
        <v>1</v>
      </c>
      <c r="K37" s="4" t="s">
        <v>29</v>
      </c>
      <c r="L37" s="4">
        <v>287.91</v>
      </c>
      <c r="M37" s="4">
        <v>287.91</v>
      </c>
      <c r="N37" s="4" t="s">
        <v>119</v>
      </c>
      <c r="O37" s="4" t="s">
        <v>31</v>
      </c>
      <c r="P37" s="4" t="s">
        <v>32</v>
      </c>
      <c r="Q37" s="4">
        <v>0</v>
      </c>
      <c r="R37" s="6">
        <v>44492</v>
      </c>
      <c r="S37" s="5">
        <v>44496</v>
      </c>
      <c r="T37" s="4" t="s">
        <v>33</v>
      </c>
      <c r="U37" s="4">
        <v>287.91</v>
      </c>
      <c r="V37" s="4">
        <v>0</v>
      </c>
      <c r="W37" s="4">
        <v>0</v>
      </c>
      <c r="X37" s="4">
        <v>2282343</v>
      </c>
    </row>
    <row r="38" s="4" customFormat="1" spans="1:24">
      <c r="A38" s="4">
        <v>16646466587</v>
      </c>
      <c r="B38" s="4" t="s">
        <v>25</v>
      </c>
      <c r="C38" s="4" t="s">
        <v>26</v>
      </c>
      <c r="D38" s="4" t="s">
        <v>120</v>
      </c>
      <c r="E38" s="4" t="s">
        <v>43</v>
      </c>
      <c r="F38" s="5">
        <v>44492</v>
      </c>
      <c r="G38" s="5">
        <v>44493</v>
      </c>
      <c r="H38" s="4">
        <v>1</v>
      </c>
      <c r="I38" s="4">
        <v>1</v>
      </c>
      <c r="J38" s="4">
        <v>1</v>
      </c>
      <c r="K38" s="4" t="s">
        <v>29</v>
      </c>
      <c r="L38" s="4">
        <v>117.88</v>
      </c>
      <c r="M38" s="4">
        <v>117.88</v>
      </c>
      <c r="N38" s="4" t="s">
        <v>121</v>
      </c>
      <c r="O38" s="4" t="s">
        <v>31</v>
      </c>
      <c r="P38" s="4" t="s">
        <v>32</v>
      </c>
      <c r="Q38" s="4">
        <v>0</v>
      </c>
      <c r="R38" s="6">
        <v>44492</v>
      </c>
      <c r="S38" s="5">
        <v>44496</v>
      </c>
      <c r="T38" s="4" t="s">
        <v>33</v>
      </c>
      <c r="U38" s="4">
        <v>117.88</v>
      </c>
      <c r="V38" s="4">
        <v>0</v>
      </c>
      <c r="W38" s="4">
        <v>0</v>
      </c>
      <c r="X38" s="4">
        <v>2282353</v>
      </c>
    </row>
    <row r="39" s="4" customFormat="1" spans="1:24">
      <c r="A39" s="4">
        <v>16646820063</v>
      </c>
      <c r="B39" s="4" t="s">
        <v>25</v>
      </c>
      <c r="C39" s="4" t="s">
        <v>26</v>
      </c>
      <c r="D39" s="4" t="s">
        <v>115</v>
      </c>
      <c r="E39" s="4" t="s">
        <v>116</v>
      </c>
      <c r="F39" s="5">
        <v>44492</v>
      </c>
      <c r="G39" s="5">
        <v>44493</v>
      </c>
      <c r="H39" s="4">
        <v>1</v>
      </c>
      <c r="I39" s="4">
        <v>1</v>
      </c>
      <c r="J39" s="4">
        <v>1</v>
      </c>
      <c r="K39" s="4" t="s">
        <v>29</v>
      </c>
      <c r="L39" s="4">
        <v>232.61</v>
      </c>
      <c r="M39" s="4">
        <v>232.61</v>
      </c>
      <c r="N39" s="4" t="s">
        <v>122</v>
      </c>
      <c r="O39" s="4" t="s">
        <v>31</v>
      </c>
      <c r="P39" s="4" t="s">
        <v>32</v>
      </c>
      <c r="Q39" s="4">
        <v>0</v>
      </c>
      <c r="R39" s="6">
        <v>44492</v>
      </c>
      <c r="S39" s="5">
        <v>44496</v>
      </c>
      <c r="T39" s="4" t="s">
        <v>33</v>
      </c>
      <c r="U39" s="4">
        <v>232.61</v>
      </c>
      <c r="V39" s="4">
        <v>0</v>
      </c>
      <c r="W39" s="4">
        <v>0</v>
      </c>
      <c r="X39" s="4">
        <v>2282389</v>
      </c>
    </row>
    <row r="40" s="4" customFormat="1" spans="1:25">
      <c r="A40" s="4">
        <v>16646927808</v>
      </c>
      <c r="B40" s="4" t="s">
        <v>25</v>
      </c>
      <c r="C40" s="4" t="s">
        <v>26</v>
      </c>
      <c r="D40" s="4" t="s">
        <v>123</v>
      </c>
      <c r="E40" s="4" t="s">
        <v>124</v>
      </c>
      <c r="F40" s="5">
        <v>44492</v>
      </c>
      <c r="G40" s="5">
        <v>44493</v>
      </c>
      <c r="H40" s="4">
        <v>1</v>
      </c>
      <c r="I40" s="4">
        <v>1</v>
      </c>
      <c r="J40" s="4">
        <v>1</v>
      </c>
      <c r="K40" s="4" t="s">
        <v>29</v>
      </c>
      <c r="L40" s="4">
        <v>1417.28</v>
      </c>
      <c r="M40" s="4">
        <v>1417.28</v>
      </c>
      <c r="N40" s="4" t="s">
        <v>125</v>
      </c>
      <c r="O40" s="4" t="s">
        <v>31</v>
      </c>
      <c r="P40" s="4" t="s">
        <v>32</v>
      </c>
      <c r="Q40" s="4">
        <v>0</v>
      </c>
      <c r="R40" s="6">
        <v>44492</v>
      </c>
      <c r="S40" s="5">
        <v>44496</v>
      </c>
      <c r="T40" s="4" t="s">
        <v>33</v>
      </c>
      <c r="U40" s="4">
        <v>1417.28</v>
      </c>
      <c r="V40" s="4">
        <v>0</v>
      </c>
      <c r="W40" s="4">
        <v>0</v>
      </c>
      <c r="X40" s="4">
        <v>2282402</v>
      </c>
      <c r="Y40" s="4" t="s">
        <v>126</v>
      </c>
    </row>
    <row r="41" s="4" customFormat="1" spans="1:24">
      <c r="A41" s="4">
        <v>16647005431</v>
      </c>
      <c r="B41" s="4" t="s">
        <v>25</v>
      </c>
      <c r="C41" s="4" t="s">
        <v>26</v>
      </c>
      <c r="D41" s="4" t="s">
        <v>127</v>
      </c>
      <c r="E41" s="4" t="s">
        <v>128</v>
      </c>
      <c r="F41" s="5">
        <v>44492</v>
      </c>
      <c r="G41" s="5">
        <v>44493</v>
      </c>
      <c r="H41" s="4">
        <v>1</v>
      </c>
      <c r="I41" s="4">
        <v>1</v>
      </c>
      <c r="J41" s="4">
        <v>1</v>
      </c>
      <c r="K41" s="4" t="s">
        <v>29</v>
      </c>
      <c r="L41" s="4">
        <v>143.5</v>
      </c>
      <c r="M41" s="4">
        <v>143.5</v>
      </c>
      <c r="N41" s="4" t="s">
        <v>129</v>
      </c>
      <c r="O41" s="4" t="s">
        <v>31</v>
      </c>
      <c r="P41" s="4" t="s">
        <v>32</v>
      </c>
      <c r="Q41" s="4">
        <v>0</v>
      </c>
      <c r="R41" s="6">
        <v>44492</v>
      </c>
      <c r="S41" s="5">
        <v>44496</v>
      </c>
      <c r="T41" s="4" t="s">
        <v>33</v>
      </c>
      <c r="U41" s="4">
        <v>143.5</v>
      </c>
      <c r="V41" s="4">
        <v>0</v>
      </c>
      <c r="W41" s="4">
        <v>0</v>
      </c>
      <c r="X41" s="4">
        <v>2282407</v>
      </c>
    </row>
    <row r="42" s="4" customFormat="1" spans="1:25">
      <c r="A42" s="4">
        <v>16647151981</v>
      </c>
      <c r="B42" s="4" t="s">
        <v>25</v>
      </c>
      <c r="C42" s="4" t="s">
        <v>26</v>
      </c>
      <c r="D42" s="4" t="s">
        <v>130</v>
      </c>
      <c r="E42" s="4" t="s">
        <v>131</v>
      </c>
      <c r="F42" s="5">
        <v>44492</v>
      </c>
      <c r="G42" s="5">
        <v>44493</v>
      </c>
      <c r="H42" s="4">
        <v>1</v>
      </c>
      <c r="I42" s="4">
        <v>1</v>
      </c>
      <c r="J42" s="4">
        <v>1</v>
      </c>
      <c r="K42" s="4" t="s">
        <v>29</v>
      </c>
      <c r="L42" s="4">
        <v>303.38</v>
      </c>
      <c r="M42" s="4">
        <v>303.38</v>
      </c>
      <c r="N42" s="4" t="s">
        <v>132</v>
      </c>
      <c r="O42" s="4" t="s">
        <v>31</v>
      </c>
      <c r="P42" s="4" t="s">
        <v>32</v>
      </c>
      <c r="Q42" s="4">
        <v>0</v>
      </c>
      <c r="R42" s="6">
        <v>44492</v>
      </c>
      <c r="S42" s="5">
        <v>44496</v>
      </c>
      <c r="T42" s="4" t="s">
        <v>33</v>
      </c>
      <c r="U42" s="4">
        <v>303.38</v>
      </c>
      <c r="V42" s="4">
        <v>0</v>
      </c>
      <c r="W42" s="4">
        <v>0</v>
      </c>
      <c r="X42" s="4">
        <v>2282420</v>
      </c>
      <c r="Y42" s="4">
        <v>103974422264</v>
      </c>
    </row>
    <row r="43" s="4" customFormat="1" spans="1:25">
      <c r="A43" s="4">
        <v>16647173825</v>
      </c>
      <c r="B43" s="4" t="s">
        <v>25</v>
      </c>
      <c r="C43" s="4" t="s">
        <v>26</v>
      </c>
      <c r="D43" s="4" t="s">
        <v>98</v>
      </c>
      <c r="E43" s="4" t="s">
        <v>99</v>
      </c>
      <c r="F43" s="5">
        <v>44492</v>
      </c>
      <c r="G43" s="5">
        <v>44493</v>
      </c>
      <c r="H43" s="4">
        <v>1</v>
      </c>
      <c r="I43" s="4">
        <v>1</v>
      </c>
      <c r="J43" s="4">
        <v>1</v>
      </c>
      <c r="K43" s="4" t="s">
        <v>29</v>
      </c>
      <c r="L43" s="4">
        <v>263.1</v>
      </c>
      <c r="M43" s="4">
        <v>263.1</v>
      </c>
      <c r="N43" s="4" t="s">
        <v>133</v>
      </c>
      <c r="O43" s="4" t="s">
        <v>31</v>
      </c>
      <c r="P43" s="4" t="s">
        <v>32</v>
      </c>
      <c r="Q43" s="4">
        <v>0</v>
      </c>
      <c r="R43" s="6">
        <v>44492</v>
      </c>
      <c r="S43" s="5">
        <v>44496</v>
      </c>
      <c r="T43" s="4" t="s">
        <v>33</v>
      </c>
      <c r="U43" s="4">
        <v>263.1</v>
      </c>
      <c r="V43" s="4">
        <v>0</v>
      </c>
      <c r="W43" s="4">
        <v>0</v>
      </c>
      <c r="X43" s="4">
        <v>2282422</v>
      </c>
      <c r="Y43" s="4">
        <v>103974435364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1"/>
  <sheetViews>
    <sheetView tabSelected="1" topLeftCell="A19" workbookViewId="0">
      <selection activeCell="J55" sqref="J55"/>
    </sheetView>
  </sheetViews>
  <sheetFormatPr defaultColWidth="9" defaultRowHeight="13.5"/>
  <cols>
    <col min="1" max="1" width="12.625" style="4" customWidth="1"/>
    <col min="2" max="3" width="11.5" style="4"/>
    <col min="4" max="5" width="9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134</v>
      </c>
    </row>
    <row r="2" s="4" customFormat="1" spans="1:9">
      <c r="A2" s="4">
        <v>16511901449</v>
      </c>
      <c r="B2" s="5">
        <v>44489</v>
      </c>
      <c r="C2" s="5">
        <v>44493</v>
      </c>
      <c r="D2" s="4">
        <v>3623.26</v>
      </c>
      <c r="E2" s="4" t="str">
        <f>VLOOKUP(A2,HOP!A:L,12,0)</f>
        <v>3623.26</v>
      </c>
      <c r="F2" s="4" t="str">
        <f>VLOOKUP(A2,HOP!A:C,3,0)</f>
        <v>2275296</v>
      </c>
      <c r="G2" s="4">
        <f>D2-E2</f>
        <v>0</v>
      </c>
      <c r="H2" s="4" t="str">
        <f>$H$1&amp;F2</f>
        <v>，2275296</v>
      </c>
      <c r="I2" s="4" t="str">
        <f>VLOOKUP(A2,HOP!A:T,20,0)</f>
        <v>直连</v>
      </c>
    </row>
    <row r="3" s="4" customFormat="1" spans="1:9">
      <c r="A3" s="4">
        <v>16518651012</v>
      </c>
      <c r="B3" s="5">
        <v>44492</v>
      </c>
      <c r="C3" s="5">
        <v>44493</v>
      </c>
      <c r="D3" s="4">
        <v>1057.59</v>
      </c>
      <c r="E3" s="4" t="str">
        <f>VLOOKUP(A3,HOP!A:L,12,0)</f>
        <v>1057.59</v>
      </c>
      <c r="F3" s="4" t="str">
        <f>VLOOKUP(A3,HOP!A:C,3,0)</f>
        <v>2275627</v>
      </c>
      <c r="G3" s="4">
        <f t="shared" ref="G3:G40" si="0">D3-E3</f>
        <v>0</v>
      </c>
      <c r="H3" s="4" t="str">
        <f t="shared" ref="H3:H40" si="1">$H$1&amp;F3</f>
        <v>，2275627</v>
      </c>
      <c r="I3" s="4" t="str">
        <f>VLOOKUP(A3,HOP!A:T,20,0)</f>
        <v>直连</v>
      </c>
    </row>
    <row r="4" s="4" customFormat="1" spans="1:9">
      <c r="A4" s="4">
        <v>16533234625</v>
      </c>
      <c r="B4" s="5">
        <v>44492</v>
      </c>
      <c r="C4" s="5">
        <v>44493</v>
      </c>
      <c r="D4" s="4">
        <v>2526.36</v>
      </c>
      <c r="E4" s="4" t="str">
        <f>VLOOKUP(A4,HOP!A:L,12,0)</f>
        <v>2526.36</v>
      </c>
      <c r="F4" s="4" t="str">
        <f>VLOOKUP(A4,HOP!A:C,3,0)</f>
        <v>2276703</v>
      </c>
      <c r="G4" s="4">
        <f t="shared" si="0"/>
        <v>0</v>
      </c>
      <c r="H4" s="4" t="str">
        <f t="shared" si="1"/>
        <v>，2276703</v>
      </c>
      <c r="I4" s="4" t="str">
        <f>VLOOKUP(A4,HOP!A:T,20,0)</f>
        <v>直连</v>
      </c>
    </row>
    <row r="5" s="4" customFormat="1" spans="1:9">
      <c r="A5" s="4">
        <v>16559663623</v>
      </c>
      <c r="B5" s="5">
        <v>44492</v>
      </c>
      <c r="C5" s="5">
        <v>44493</v>
      </c>
      <c r="D5" s="4">
        <v>343.62</v>
      </c>
      <c r="E5" s="4" t="str">
        <f>VLOOKUP(A5,HOP!A:L,12,0)</f>
        <v>343.62</v>
      </c>
      <c r="F5" s="4" t="str">
        <f>VLOOKUP(A5,HOP!A:C,3,0)</f>
        <v>2278044</v>
      </c>
      <c r="G5" s="4">
        <f t="shared" si="0"/>
        <v>0</v>
      </c>
      <c r="H5" s="4" t="str">
        <f t="shared" si="1"/>
        <v>，2278044</v>
      </c>
      <c r="I5" s="4" t="str">
        <f>VLOOKUP(A5,HOP!A:T,20,0)</f>
        <v>直连</v>
      </c>
    </row>
    <row r="6" s="4" customFormat="1" spans="1:9">
      <c r="A6" s="4">
        <v>16562123525</v>
      </c>
      <c r="B6" s="5">
        <v>44492</v>
      </c>
      <c r="C6" s="5">
        <v>44493</v>
      </c>
      <c r="D6" s="4">
        <v>379.3</v>
      </c>
      <c r="E6" s="4" t="str">
        <f>VLOOKUP(A6,HOP!A:L,12,0)</f>
        <v>379.30</v>
      </c>
      <c r="F6" s="4" t="str">
        <f>VLOOKUP(A6,HOP!A:C,3,0)</f>
        <v>2278430</v>
      </c>
      <c r="G6" s="4">
        <f t="shared" si="0"/>
        <v>0</v>
      </c>
      <c r="H6" s="4" t="str">
        <f t="shared" si="1"/>
        <v>，2278430</v>
      </c>
      <c r="I6" s="4" t="str">
        <f>VLOOKUP(A6,HOP!A:T,20,0)</f>
        <v>直连</v>
      </c>
    </row>
    <row r="7" s="4" customFormat="1" spans="1:9">
      <c r="A7" s="4">
        <v>16584571816</v>
      </c>
      <c r="B7" s="5">
        <v>44490</v>
      </c>
      <c r="C7" s="5">
        <v>44493</v>
      </c>
      <c r="D7" s="4">
        <v>727</v>
      </c>
      <c r="E7" s="4" t="str">
        <f>VLOOKUP(A7,HOP!A:L,12,0)</f>
        <v>727.00</v>
      </c>
      <c r="F7" s="4" t="str">
        <f>VLOOKUP(A7,HOP!A:C,3,0)</f>
        <v>2279491</v>
      </c>
      <c r="G7" s="4">
        <f t="shared" si="0"/>
        <v>0</v>
      </c>
      <c r="H7" s="4" t="str">
        <f t="shared" si="1"/>
        <v>，2279491</v>
      </c>
      <c r="I7" s="4" t="str">
        <f>VLOOKUP(A7,HOP!A:T,20,0)</f>
        <v>直连</v>
      </c>
    </row>
    <row r="8" s="4" customFormat="1" hidden="1" spans="1:9">
      <c r="A8" s="4">
        <v>16585022839</v>
      </c>
      <c r="B8" s="5">
        <v>44491</v>
      </c>
      <c r="C8" s="5">
        <v>44493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16585996029</v>
      </c>
      <c r="B9" s="5">
        <v>44492</v>
      </c>
      <c r="C9" s="5">
        <v>44493</v>
      </c>
      <c r="D9" s="4">
        <v>272.66</v>
      </c>
      <c r="E9" s="4" t="str">
        <f>VLOOKUP(A9,HOP!A:L,12,0)</f>
        <v>272.66</v>
      </c>
      <c r="F9" s="4" t="str">
        <f>VLOOKUP(A9,HOP!A:C,3,0)</f>
        <v>2279608</v>
      </c>
      <c r="G9" s="4">
        <f t="shared" si="0"/>
        <v>0</v>
      </c>
      <c r="H9" s="4" t="str">
        <f t="shared" si="1"/>
        <v>，2279608</v>
      </c>
      <c r="I9" s="4" t="str">
        <f>VLOOKUP(A9,HOP!A:T,20,0)</f>
        <v>直连</v>
      </c>
    </row>
    <row r="10" s="4" customFormat="1" spans="1:10">
      <c r="A10" s="4">
        <v>16593746836</v>
      </c>
      <c r="B10" s="5">
        <v>44491</v>
      </c>
      <c r="C10" s="5">
        <v>44493</v>
      </c>
      <c r="D10" s="4">
        <v>685.1</v>
      </c>
      <c r="E10" s="4">
        <v>685.1</v>
      </c>
      <c r="F10" s="7" t="s">
        <v>135</v>
      </c>
      <c r="G10" s="4">
        <f t="shared" si="0"/>
        <v>0</v>
      </c>
      <c r="H10" s="4" t="str">
        <f t="shared" si="1"/>
        <v>，202110191048120022</v>
      </c>
      <c r="I10" s="4" t="s">
        <v>136</v>
      </c>
      <c r="J10" s="4">
        <v>10.19</v>
      </c>
    </row>
    <row r="11" s="4" customFormat="1" spans="1:9">
      <c r="A11" s="4">
        <v>16600628337</v>
      </c>
      <c r="B11" s="5">
        <v>44491</v>
      </c>
      <c r="C11" s="5">
        <v>44493</v>
      </c>
      <c r="D11" s="4">
        <v>337.32</v>
      </c>
      <c r="E11" s="4" t="str">
        <f>VLOOKUP(A11,HOP!A:L,12,0)</f>
        <v>337.32</v>
      </c>
      <c r="F11" s="4" t="str">
        <f>VLOOKUP(A11,HOP!A:C,3,0)</f>
        <v>2280264</v>
      </c>
      <c r="G11" s="4">
        <f t="shared" si="0"/>
        <v>0</v>
      </c>
      <c r="H11" s="4" t="str">
        <f t="shared" si="1"/>
        <v>，2280264</v>
      </c>
      <c r="I11" s="4" t="str">
        <f>VLOOKUP(A11,HOP!A:T,20,0)</f>
        <v>直连</v>
      </c>
    </row>
    <row r="12" s="4" customFormat="1" spans="1:9">
      <c r="A12" s="4">
        <v>16602493902</v>
      </c>
      <c r="B12" s="5">
        <v>44491</v>
      </c>
      <c r="C12" s="5">
        <v>44493</v>
      </c>
      <c r="D12" s="4">
        <v>808.3</v>
      </c>
      <c r="E12" s="4" t="str">
        <f>VLOOKUP(A12,HOP!A:L,12,0)</f>
        <v>808.30</v>
      </c>
      <c r="F12" s="4" t="str">
        <f>VLOOKUP(A12,HOP!A:C,3,0)</f>
        <v>2280499</v>
      </c>
      <c r="G12" s="4">
        <f t="shared" si="0"/>
        <v>0</v>
      </c>
      <c r="H12" s="4" t="str">
        <f t="shared" si="1"/>
        <v>，2280499</v>
      </c>
      <c r="I12" s="4" t="str">
        <f>VLOOKUP(A12,HOP!A:T,20,0)</f>
        <v>直连</v>
      </c>
    </row>
    <row r="13" s="4" customFormat="1" spans="1:9">
      <c r="A13" s="4">
        <v>16608971334</v>
      </c>
      <c r="B13" s="5">
        <v>44492</v>
      </c>
      <c r="C13" s="5">
        <v>44493</v>
      </c>
      <c r="D13" s="4">
        <v>135.3</v>
      </c>
      <c r="E13" s="4" t="str">
        <f>VLOOKUP(A13,HOP!A:L,12,0)</f>
        <v>135.30</v>
      </c>
      <c r="F13" s="4" t="str">
        <f>VLOOKUP(A13,HOP!A:C,3,0)</f>
        <v>2280607</v>
      </c>
      <c r="G13" s="4">
        <f t="shared" si="0"/>
        <v>0</v>
      </c>
      <c r="H13" s="4" t="str">
        <f t="shared" si="1"/>
        <v>，2280607</v>
      </c>
      <c r="I13" s="4" t="str">
        <f>VLOOKUP(A13,HOP!A:T,20,0)</f>
        <v>直连</v>
      </c>
    </row>
    <row r="14" s="4" customFormat="1" spans="1:9">
      <c r="A14" s="4">
        <v>16611388013</v>
      </c>
      <c r="B14" s="5">
        <v>44492</v>
      </c>
      <c r="C14" s="5">
        <v>44493</v>
      </c>
      <c r="D14" s="4">
        <v>430.06</v>
      </c>
      <c r="E14" s="4" t="str">
        <f>VLOOKUP(A14,HOP!A:L,12,0)</f>
        <v>430.06</v>
      </c>
      <c r="F14" s="4" t="str">
        <f>VLOOKUP(A14,HOP!A:C,3,0)</f>
        <v>2280836</v>
      </c>
      <c r="G14" s="4">
        <f t="shared" si="0"/>
        <v>0</v>
      </c>
      <c r="H14" s="4" t="str">
        <f t="shared" si="1"/>
        <v>，2280836</v>
      </c>
      <c r="I14" s="4" t="str">
        <f>VLOOKUP(A14,HOP!A:T,20,0)</f>
        <v>直连</v>
      </c>
    </row>
    <row r="15" s="4" customFormat="1" spans="1:9">
      <c r="A15" s="4">
        <v>16611769504</v>
      </c>
      <c r="B15" s="5">
        <v>44491</v>
      </c>
      <c r="C15" s="5">
        <v>44493</v>
      </c>
      <c r="D15" s="4">
        <v>504.31</v>
      </c>
      <c r="E15" s="4">
        <v>504.3</v>
      </c>
      <c r="F15" s="4" t="str">
        <f>VLOOKUP(A15,HOP!A:C,3,0)</f>
        <v>2280875</v>
      </c>
      <c r="G15" s="4">
        <f t="shared" si="0"/>
        <v>0.00999999999999091</v>
      </c>
      <c r="H15" s="4" t="str">
        <f t="shared" si="1"/>
        <v>，2280875</v>
      </c>
      <c r="I15" s="4" t="str">
        <f>VLOOKUP(A15,HOP!A:T,20,0)</f>
        <v>Saas酒店</v>
      </c>
    </row>
    <row r="16" s="4" customFormat="1" spans="1:9">
      <c r="A16" s="4">
        <v>16622043686</v>
      </c>
      <c r="B16" s="5">
        <v>44491</v>
      </c>
      <c r="C16" s="5">
        <v>44493</v>
      </c>
      <c r="D16" s="4">
        <v>310.76</v>
      </c>
      <c r="E16" s="4" t="str">
        <f>VLOOKUP(A16,HOP!A:L,12,0)</f>
        <v>310.76</v>
      </c>
      <c r="F16" s="4" t="str">
        <f>VLOOKUP(A16,HOP!A:C,3,0)</f>
        <v>2281243</v>
      </c>
      <c r="G16" s="4">
        <f t="shared" si="0"/>
        <v>0</v>
      </c>
      <c r="H16" s="4" t="str">
        <f t="shared" si="1"/>
        <v>，2281243</v>
      </c>
      <c r="I16" s="4" t="str">
        <f>VLOOKUP(A16,HOP!A:T,20,0)</f>
        <v>直连</v>
      </c>
    </row>
    <row r="17" s="4" customFormat="1" spans="1:9">
      <c r="A17" s="4">
        <v>16623027677</v>
      </c>
      <c r="B17" s="5">
        <v>44491</v>
      </c>
      <c r="C17" s="5">
        <v>44493</v>
      </c>
      <c r="D17" s="4">
        <v>6386.26</v>
      </c>
      <c r="E17" s="4" t="str">
        <f>VLOOKUP(A17,HOP!A:L,12,0)</f>
        <v>6386.26</v>
      </c>
      <c r="F17" s="4" t="str">
        <f>VLOOKUP(A17,HOP!A:C,3,0)</f>
        <v>2281304</v>
      </c>
      <c r="G17" s="4">
        <f t="shared" si="0"/>
        <v>0</v>
      </c>
      <c r="H17" s="4" t="str">
        <f t="shared" si="1"/>
        <v>，2281304</v>
      </c>
      <c r="I17" s="4" t="str">
        <f>VLOOKUP(A17,HOP!A:T,20,0)</f>
        <v>直连</v>
      </c>
    </row>
    <row r="18" s="4" customFormat="1" spans="1:9">
      <c r="A18" s="4">
        <v>16623038634</v>
      </c>
      <c r="B18" s="5">
        <v>44491</v>
      </c>
      <c r="C18" s="5">
        <v>44493</v>
      </c>
      <c r="D18" s="4">
        <v>6386.26</v>
      </c>
      <c r="E18" s="4" t="str">
        <f>VLOOKUP(A18,HOP!A:L,12,0)</f>
        <v>6386.26</v>
      </c>
      <c r="F18" s="4" t="str">
        <f>VLOOKUP(A18,HOP!A:C,3,0)</f>
        <v>2281306</v>
      </c>
      <c r="G18" s="4">
        <f t="shared" si="0"/>
        <v>0</v>
      </c>
      <c r="H18" s="4" t="str">
        <f t="shared" si="1"/>
        <v>，2281306</v>
      </c>
      <c r="I18" s="4" t="str">
        <f>VLOOKUP(A18,HOP!A:T,20,0)</f>
        <v>直连</v>
      </c>
    </row>
    <row r="19" s="4" customFormat="1" spans="1:9">
      <c r="A19" s="4">
        <v>16623617068</v>
      </c>
      <c r="B19" s="5">
        <v>44492</v>
      </c>
      <c r="C19" s="5">
        <v>44493</v>
      </c>
      <c r="D19" s="4">
        <v>145.55</v>
      </c>
      <c r="E19" s="4" t="str">
        <f>VLOOKUP(A19,HOP!A:L,12,0)</f>
        <v>145.55</v>
      </c>
      <c r="F19" s="4" t="str">
        <f>VLOOKUP(A19,HOP!A:C,3,0)</f>
        <v>2281354</v>
      </c>
      <c r="G19" s="4">
        <f t="shared" si="0"/>
        <v>0</v>
      </c>
      <c r="H19" s="4" t="str">
        <f t="shared" si="1"/>
        <v>，2281354</v>
      </c>
      <c r="I19" s="4" t="str">
        <f>VLOOKUP(A19,HOP!A:T,20,0)</f>
        <v>直连</v>
      </c>
    </row>
    <row r="20" s="4" customFormat="1" spans="1:9">
      <c r="A20" s="4">
        <v>16625029671</v>
      </c>
      <c r="B20" s="5">
        <v>44492</v>
      </c>
      <c r="C20" s="5">
        <v>44493</v>
      </c>
      <c r="D20" s="4">
        <v>208.34</v>
      </c>
      <c r="E20" s="4" t="str">
        <f>VLOOKUP(A20,HOP!A:L,12,0)</f>
        <v>208.34</v>
      </c>
      <c r="F20" s="4" t="str">
        <f>VLOOKUP(A20,HOP!A:C,3,0)</f>
        <v>2281569</v>
      </c>
      <c r="G20" s="4">
        <f t="shared" si="0"/>
        <v>0</v>
      </c>
      <c r="H20" s="4" t="str">
        <f t="shared" si="1"/>
        <v>，2281569</v>
      </c>
      <c r="I20" s="4" t="str">
        <f>VLOOKUP(A20,HOP!A:T,20,0)</f>
        <v>直连</v>
      </c>
    </row>
    <row r="21" s="4" customFormat="1" spans="1:9">
      <c r="A21" s="4">
        <v>16625056780</v>
      </c>
      <c r="B21" s="5">
        <v>44492</v>
      </c>
      <c r="C21" s="5">
        <v>44493</v>
      </c>
      <c r="D21" s="4">
        <v>208.34</v>
      </c>
      <c r="E21" s="4" t="str">
        <f>VLOOKUP(A21,HOP!A:L,12,0)</f>
        <v>208.34</v>
      </c>
      <c r="F21" s="4" t="str">
        <f>VLOOKUP(A21,HOP!A:C,3,0)</f>
        <v>2281573</v>
      </c>
      <c r="G21" s="4">
        <f t="shared" si="0"/>
        <v>0</v>
      </c>
      <c r="H21" s="4" t="str">
        <f t="shared" si="1"/>
        <v>，2281573</v>
      </c>
      <c r="I21" s="4" t="str">
        <f>VLOOKUP(A21,HOP!A:T,20,0)</f>
        <v>直连</v>
      </c>
    </row>
    <row r="22" s="4" customFormat="1" hidden="1" spans="1:9">
      <c r="A22" s="4">
        <v>16633196196</v>
      </c>
      <c r="B22" s="5">
        <v>44491</v>
      </c>
      <c r="C22" s="5">
        <v>44493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VLOOKUP(A22,HOP!A:T,20,0)</f>
        <v>#N/A</v>
      </c>
    </row>
    <row r="23" s="4" customFormat="1" spans="1:10">
      <c r="A23" s="4">
        <v>16634216772</v>
      </c>
      <c r="B23" s="5">
        <v>44492</v>
      </c>
      <c r="C23" s="5">
        <v>44493</v>
      </c>
      <c r="D23" s="4">
        <v>357.85</v>
      </c>
      <c r="E23" s="4">
        <v>357.85</v>
      </c>
      <c r="F23" s="7" t="s">
        <v>137</v>
      </c>
      <c r="G23" s="4">
        <f t="shared" si="0"/>
        <v>0</v>
      </c>
      <c r="H23" s="4" t="str">
        <f t="shared" si="1"/>
        <v>，202110221528470021</v>
      </c>
      <c r="I23" s="4" t="s">
        <v>136</v>
      </c>
      <c r="J23" s="4">
        <v>10.22</v>
      </c>
    </row>
    <row r="24" s="4" customFormat="1" spans="1:9">
      <c r="A24" s="4">
        <v>16636887698</v>
      </c>
      <c r="B24" s="5">
        <v>44492</v>
      </c>
      <c r="C24" s="5">
        <v>44493</v>
      </c>
      <c r="D24" s="4">
        <v>1055.32</v>
      </c>
      <c r="E24" s="4" t="str">
        <f>VLOOKUP(A24,HOP!A:L,12,0)</f>
        <v>1055.32</v>
      </c>
      <c r="F24" s="4" t="str">
        <f>VLOOKUP(A24,HOP!A:C,3,0)</f>
        <v>2281914</v>
      </c>
      <c r="G24" s="4">
        <f t="shared" si="0"/>
        <v>0</v>
      </c>
      <c r="H24" s="4" t="str">
        <f t="shared" si="1"/>
        <v>，2281914</v>
      </c>
      <c r="I24" s="4" t="str">
        <f>VLOOKUP(A24,HOP!A:T,20,0)</f>
        <v>直连</v>
      </c>
    </row>
    <row r="25" s="4" customFormat="1" spans="1:9">
      <c r="A25" s="4">
        <v>16636938585</v>
      </c>
      <c r="B25" s="5">
        <v>44492</v>
      </c>
      <c r="C25" s="5">
        <v>44493</v>
      </c>
      <c r="D25" s="4">
        <v>224.71</v>
      </c>
      <c r="E25" s="4" t="str">
        <f>VLOOKUP(A25,HOP!A:L,12,0)</f>
        <v>224.71</v>
      </c>
      <c r="F25" s="4" t="str">
        <f>VLOOKUP(A25,HOP!A:C,3,0)</f>
        <v>2281920</v>
      </c>
      <c r="G25" s="4">
        <f t="shared" si="0"/>
        <v>0</v>
      </c>
      <c r="H25" s="4" t="str">
        <f t="shared" si="1"/>
        <v>，2281920</v>
      </c>
      <c r="I25" s="4" t="str">
        <f>VLOOKUP(A25,HOP!A:T,20,0)</f>
        <v>直连</v>
      </c>
    </row>
    <row r="26" s="4" customFormat="1" spans="1:9">
      <c r="A26" s="4">
        <v>16637789272</v>
      </c>
      <c r="B26" s="5">
        <v>44492</v>
      </c>
      <c r="C26" s="5">
        <v>44493</v>
      </c>
      <c r="D26" s="4">
        <v>263.1</v>
      </c>
      <c r="E26" s="4" t="str">
        <f>VLOOKUP(A26,HOP!A:L,12,0)</f>
        <v>263.10</v>
      </c>
      <c r="F26" s="4" t="str">
        <f>VLOOKUP(A26,HOP!A:C,3,0)</f>
        <v>2282094</v>
      </c>
      <c r="G26" s="4">
        <f t="shared" si="0"/>
        <v>0</v>
      </c>
      <c r="H26" s="4" t="str">
        <f t="shared" si="1"/>
        <v>，2282094</v>
      </c>
      <c r="I26" s="4" t="str">
        <f>VLOOKUP(A26,HOP!A:T,20,0)</f>
        <v>直连</v>
      </c>
    </row>
    <row r="27" s="4" customFormat="1" spans="1:9">
      <c r="A27" s="4">
        <v>16637855964</v>
      </c>
      <c r="B27" s="5">
        <v>44492</v>
      </c>
      <c r="C27" s="5">
        <v>44493</v>
      </c>
      <c r="D27" s="4">
        <v>274.85</v>
      </c>
      <c r="E27" s="4" t="str">
        <f>VLOOKUP(A27,HOP!A:L,12,0)</f>
        <v>274.85</v>
      </c>
      <c r="F27" s="4" t="str">
        <f>VLOOKUP(A27,HOP!A:C,3,0)</f>
        <v>2282101</v>
      </c>
      <c r="G27" s="4">
        <f t="shared" si="0"/>
        <v>0</v>
      </c>
      <c r="H27" s="4" t="str">
        <f t="shared" si="1"/>
        <v>，2282101</v>
      </c>
      <c r="I27" s="4" t="str">
        <f>VLOOKUP(A27,HOP!A:T,20,0)</f>
        <v>直连</v>
      </c>
    </row>
    <row r="28" s="4" customFormat="1" spans="1:9">
      <c r="A28" s="4">
        <v>16638226209</v>
      </c>
      <c r="B28" s="5">
        <v>44492</v>
      </c>
      <c r="C28" s="5">
        <v>44493</v>
      </c>
      <c r="D28" s="4">
        <v>213.13</v>
      </c>
      <c r="E28" s="4" t="str">
        <f>VLOOKUP(A28,HOP!A:L,12,0)</f>
        <v>213.13</v>
      </c>
      <c r="F28" s="4" t="str">
        <f>VLOOKUP(A28,HOP!A:C,3,0)</f>
        <v>2282138</v>
      </c>
      <c r="G28" s="4">
        <f t="shared" si="0"/>
        <v>0</v>
      </c>
      <c r="H28" s="4" t="str">
        <f t="shared" si="1"/>
        <v>，2282138</v>
      </c>
      <c r="I28" s="4" t="str">
        <f>VLOOKUP(A28,HOP!A:T,20,0)</f>
        <v>直采</v>
      </c>
    </row>
    <row r="29" s="4" customFormat="1" spans="1:9">
      <c r="A29" s="4">
        <v>16638710879</v>
      </c>
      <c r="B29" s="5">
        <v>44492</v>
      </c>
      <c r="C29" s="5">
        <v>44493</v>
      </c>
      <c r="D29" s="4">
        <v>171.57</v>
      </c>
      <c r="E29" s="4" t="str">
        <f>VLOOKUP(A29,HOP!A:L,12,0)</f>
        <v>171.57</v>
      </c>
      <c r="F29" s="4" t="str">
        <f>VLOOKUP(A29,HOP!A:C,3,0)</f>
        <v>2282178</v>
      </c>
      <c r="G29" s="4">
        <f t="shared" si="0"/>
        <v>0</v>
      </c>
      <c r="H29" s="4" t="str">
        <f t="shared" si="1"/>
        <v>，2282178</v>
      </c>
      <c r="I29" s="4" t="str">
        <f>VLOOKUP(A29,HOP!A:T,20,0)</f>
        <v>直连</v>
      </c>
    </row>
    <row r="30" s="4" customFormat="1" hidden="1" spans="1:9">
      <c r="A30" s="4">
        <v>16644754962</v>
      </c>
      <c r="B30" s="5">
        <v>44492</v>
      </c>
      <c r="C30" s="5">
        <v>44493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VLOOKUP(A30,HOP!A:T,20,0)</f>
        <v>#N/A</v>
      </c>
    </row>
    <row r="31" s="4" customFormat="1" spans="1:9">
      <c r="A31" s="4">
        <v>16644730204</v>
      </c>
      <c r="B31" s="5">
        <v>44492</v>
      </c>
      <c r="C31" s="5">
        <v>44493</v>
      </c>
      <c r="D31" s="4">
        <v>274.85</v>
      </c>
      <c r="E31" s="4" t="str">
        <f>VLOOKUP(A31,HOP!A:L,12,0)</f>
        <v>274.85</v>
      </c>
      <c r="F31" s="4" t="str">
        <f>VLOOKUP(A31,HOP!A:C,3,0)</f>
        <v>2282223</v>
      </c>
      <c r="G31" s="4">
        <f t="shared" si="0"/>
        <v>0</v>
      </c>
      <c r="H31" s="4" t="str">
        <f t="shared" si="1"/>
        <v>，2282223</v>
      </c>
      <c r="I31" s="4" t="str">
        <f>VLOOKUP(A31,HOP!A:T,20,0)</f>
        <v>直连</v>
      </c>
    </row>
    <row r="32" s="4" customFormat="1" spans="1:9">
      <c r="A32" s="4">
        <v>16645398161</v>
      </c>
      <c r="B32" s="5">
        <v>44492</v>
      </c>
      <c r="C32" s="5">
        <v>44493</v>
      </c>
      <c r="D32" s="4">
        <v>430</v>
      </c>
      <c r="E32" s="4" t="str">
        <f>VLOOKUP(A32,HOP!A:L,12,0)</f>
        <v>430.00</v>
      </c>
      <c r="F32" s="4" t="str">
        <f>VLOOKUP(A32,HOP!A:C,3,0)</f>
        <v>2282255</v>
      </c>
      <c r="G32" s="4">
        <f t="shared" si="0"/>
        <v>0</v>
      </c>
      <c r="H32" s="4" t="str">
        <f t="shared" si="1"/>
        <v>，2282255</v>
      </c>
      <c r="I32" s="4" t="str">
        <f>VLOOKUP(A32,HOP!A:T,20,0)</f>
        <v>直连</v>
      </c>
    </row>
    <row r="33" s="4" customFormat="1" spans="1:9">
      <c r="A33" s="4">
        <v>16646329507</v>
      </c>
      <c r="B33" s="5">
        <v>44492</v>
      </c>
      <c r="C33" s="5">
        <v>44493</v>
      </c>
      <c r="D33" s="4">
        <v>232.61</v>
      </c>
      <c r="E33" s="4" t="str">
        <f>VLOOKUP(A33,HOP!A:L,12,0)</f>
        <v>232.61</v>
      </c>
      <c r="F33" s="4" t="str">
        <f>VLOOKUP(A33,HOP!A:C,3,0)</f>
        <v>2282333</v>
      </c>
      <c r="G33" s="4">
        <f t="shared" si="0"/>
        <v>0</v>
      </c>
      <c r="H33" s="4" t="str">
        <f t="shared" si="1"/>
        <v>，2282333</v>
      </c>
      <c r="I33" s="4" t="str">
        <f>VLOOKUP(A33,HOP!A:T,20,0)</f>
        <v>直连</v>
      </c>
    </row>
    <row r="34" s="4" customFormat="1" spans="1:9">
      <c r="A34" s="4">
        <v>16646408243</v>
      </c>
      <c r="B34" s="5">
        <v>44492</v>
      </c>
      <c r="C34" s="5">
        <v>44493</v>
      </c>
      <c r="D34" s="4">
        <v>287.91</v>
      </c>
      <c r="E34" s="4" t="str">
        <f>VLOOKUP(A34,HOP!A:L,12,0)</f>
        <v>287.91</v>
      </c>
      <c r="F34" s="4" t="str">
        <f>VLOOKUP(A34,HOP!A:C,3,0)</f>
        <v>2282343</v>
      </c>
      <c r="G34" s="4">
        <f t="shared" si="0"/>
        <v>0</v>
      </c>
      <c r="H34" s="4" t="str">
        <f t="shared" si="1"/>
        <v>，2282343</v>
      </c>
      <c r="I34" s="4" t="str">
        <f>VLOOKUP(A34,HOP!A:T,20,0)</f>
        <v>直连</v>
      </c>
    </row>
    <row r="35" s="4" customFormat="1" spans="1:9">
      <c r="A35" s="4">
        <v>16646466587</v>
      </c>
      <c r="B35" s="5">
        <v>44492</v>
      </c>
      <c r="C35" s="5">
        <v>44493</v>
      </c>
      <c r="D35" s="4">
        <v>117.88</v>
      </c>
      <c r="E35" s="4" t="str">
        <f>VLOOKUP(A35,HOP!A:L,12,0)</f>
        <v>117.88</v>
      </c>
      <c r="F35" s="4" t="str">
        <f>VLOOKUP(A35,HOP!A:C,3,0)</f>
        <v>2282353</v>
      </c>
      <c r="G35" s="4">
        <f t="shared" si="0"/>
        <v>0</v>
      </c>
      <c r="H35" s="4" t="str">
        <f t="shared" si="1"/>
        <v>，2282353</v>
      </c>
      <c r="I35" s="4" t="str">
        <f>VLOOKUP(A35,HOP!A:T,20,0)</f>
        <v>直连</v>
      </c>
    </row>
    <row r="36" s="4" customFormat="1" spans="1:9">
      <c r="A36" s="4">
        <v>16646820063</v>
      </c>
      <c r="B36" s="5">
        <v>44492</v>
      </c>
      <c r="C36" s="5">
        <v>44493</v>
      </c>
      <c r="D36" s="4">
        <v>232.61</v>
      </c>
      <c r="E36" s="4" t="str">
        <f>VLOOKUP(A36,HOP!A:L,12,0)</f>
        <v>232.61</v>
      </c>
      <c r="F36" s="4" t="str">
        <f>VLOOKUP(A36,HOP!A:C,3,0)</f>
        <v>2282389</v>
      </c>
      <c r="G36" s="4">
        <f t="shared" si="0"/>
        <v>0</v>
      </c>
      <c r="H36" s="4" t="str">
        <f t="shared" si="1"/>
        <v>，2282389</v>
      </c>
      <c r="I36" s="4" t="str">
        <f>VLOOKUP(A36,HOP!A:T,20,0)</f>
        <v>直连</v>
      </c>
    </row>
    <row r="37" s="4" customFormat="1" spans="1:9">
      <c r="A37" s="4">
        <v>16646927808</v>
      </c>
      <c r="B37" s="5">
        <v>44492</v>
      </c>
      <c r="C37" s="5">
        <v>44493</v>
      </c>
      <c r="D37" s="4">
        <v>1417.28</v>
      </c>
      <c r="E37" s="4" t="str">
        <f>VLOOKUP(A37,HOP!A:L,12,0)</f>
        <v>1417.28</v>
      </c>
      <c r="F37" s="4" t="str">
        <f>VLOOKUP(A37,HOP!A:C,3,0)</f>
        <v>2282402</v>
      </c>
      <c r="G37" s="4">
        <f t="shared" si="0"/>
        <v>0</v>
      </c>
      <c r="H37" s="4" t="str">
        <f t="shared" si="1"/>
        <v>，2282402</v>
      </c>
      <c r="I37" s="4" t="str">
        <f>VLOOKUP(A37,HOP!A:T,20,0)</f>
        <v>直连</v>
      </c>
    </row>
    <row r="38" s="4" customFormat="1" spans="1:9">
      <c r="A38" s="4">
        <v>16647005431</v>
      </c>
      <c r="B38" s="5">
        <v>44492</v>
      </c>
      <c r="C38" s="5">
        <v>44493</v>
      </c>
      <c r="D38" s="4">
        <v>143.5</v>
      </c>
      <c r="E38" s="4" t="str">
        <f>VLOOKUP(A38,HOP!A:L,12,0)</f>
        <v>143.50</v>
      </c>
      <c r="F38" s="4" t="str">
        <f>VLOOKUP(A38,HOP!A:C,3,0)</f>
        <v>2282407</v>
      </c>
      <c r="G38" s="4">
        <f t="shared" si="0"/>
        <v>0</v>
      </c>
      <c r="H38" s="4" t="str">
        <f t="shared" si="1"/>
        <v>，2282407</v>
      </c>
      <c r="I38" s="4" t="str">
        <f>VLOOKUP(A38,HOP!A:T,20,0)</f>
        <v>直连</v>
      </c>
    </row>
    <row r="39" s="4" customFormat="1" spans="1:9">
      <c r="A39" s="4">
        <v>16647151981</v>
      </c>
      <c r="B39" s="5">
        <v>44492</v>
      </c>
      <c r="C39" s="5">
        <v>44493</v>
      </c>
      <c r="D39" s="4">
        <v>303.38</v>
      </c>
      <c r="E39" s="4" t="str">
        <f>VLOOKUP(A39,HOP!A:L,12,0)</f>
        <v>303.38</v>
      </c>
      <c r="F39" s="4" t="str">
        <f>VLOOKUP(A39,HOP!A:C,3,0)</f>
        <v>2282420</v>
      </c>
      <c r="G39" s="4">
        <f t="shared" si="0"/>
        <v>0</v>
      </c>
      <c r="H39" s="4" t="str">
        <f t="shared" si="1"/>
        <v>，2282420</v>
      </c>
      <c r="I39" s="4" t="str">
        <f>VLOOKUP(A39,HOP!A:T,20,0)</f>
        <v>直连</v>
      </c>
    </row>
    <row r="40" s="4" customFormat="1" spans="1:9">
      <c r="A40" s="4">
        <v>16647173825</v>
      </c>
      <c r="B40" s="5">
        <v>44492</v>
      </c>
      <c r="C40" s="5">
        <v>44493</v>
      </c>
      <c r="D40" s="4">
        <v>263.1</v>
      </c>
      <c r="E40" s="4" t="str">
        <f>VLOOKUP(A40,HOP!A:L,12,0)</f>
        <v>263.10</v>
      </c>
      <c r="F40" s="4" t="str">
        <f>VLOOKUP(A40,HOP!A:C,3,0)</f>
        <v>2282422</v>
      </c>
      <c r="G40" s="4">
        <f t="shared" si="0"/>
        <v>0</v>
      </c>
      <c r="H40" s="4" t="str">
        <f t="shared" si="1"/>
        <v>，2282422</v>
      </c>
      <c r="I40" s="4" t="str">
        <f>VLOOKUP(A40,HOP!A:T,20,0)</f>
        <v>直连</v>
      </c>
    </row>
    <row r="42" spans="4:4">
      <c r="D42" s="4">
        <f>SUM(D2:D41)</f>
        <v>31739.34</v>
      </c>
    </row>
    <row r="46" spans="1:5">
      <c r="A46" s="4" t="s">
        <v>138</v>
      </c>
      <c r="D46" s="4">
        <v>213.13</v>
      </c>
      <c r="E46" s="4">
        <v>259.84</v>
      </c>
    </row>
    <row r="47" ht="11" customHeight="1" spans="1:5">
      <c r="A47" s="4" t="s">
        <v>139</v>
      </c>
      <c r="D47" s="4">
        <v>29978.95</v>
      </c>
      <c r="E47" s="4">
        <v>36549.77</v>
      </c>
    </row>
    <row r="48" spans="1:5">
      <c r="A48" s="4" t="s">
        <v>140</v>
      </c>
      <c r="D48" s="4">
        <v>504.31</v>
      </c>
      <c r="E48" s="4">
        <v>614.84</v>
      </c>
    </row>
    <row r="49" spans="1:5">
      <c r="A49" s="4" t="s">
        <v>141</v>
      </c>
      <c r="D49" s="4">
        <v>1042.95</v>
      </c>
      <c r="E49" s="4">
        <v>1271.54</v>
      </c>
    </row>
    <row r="50" spans="1:5">
      <c r="A50" s="4" t="s">
        <v>142</v>
      </c>
      <c r="D50" s="4">
        <f>SUBTOTAL(9,D46:D49)</f>
        <v>31739.34</v>
      </c>
      <c r="E50" s="4">
        <f>SUBTOTAL(9,E46:E49)</f>
        <v>38695.99</v>
      </c>
    </row>
    <row r="51" spans="1:1">
      <c r="A51" s="4" t="s">
        <v>143</v>
      </c>
    </row>
  </sheetData>
  <autoFilter ref="A1:XFD51">
    <filterColumn colId="3">
      <filters blank="1">
        <filter val="287.91"/>
        <filter val="213.13"/>
        <filter val="31739.34"/>
        <filter val="145.55"/>
        <filter val="171.57"/>
        <filter val="263.1"/>
        <filter val="685.1"/>
        <filter val="232.61"/>
        <filter val="343.62"/>
        <filter val="1055.32"/>
        <filter val="135.3"/>
        <filter val="379.3"/>
        <filter val="808.3"/>
        <filter val="143.5"/>
        <filter val="272.66"/>
        <filter val="2526.36"/>
        <filter val="727"/>
        <filter val="430"/>
        <filter val="224.71"/>
        <filter val="504.31"/>
        <filter val="337.32"/>
        <filter val="208.34"/>
        <filter val="310.76"/>
        <filter val="3623.26"/>
        <filter val="6386.26"/>
        <filter val="303.38"/>
        <filter val="1417.28"/>
        <filter val="274.85"/>
        <filter val="357.85"/>
        <filter val="430.06"/>
        <filter val="117.88"/>
        <filter val="1057.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144</v>
      </c>
      <c r="B1" s="2" t="s">
        <v>145</v>
      </c>
      <c r="C1" s="2" t="s">
        <v>146</v>
      </c>
      <c r="D1" s="2" t="s">
        <v>147</v>
      </c>
      <c r="E1" s="2" t="s">
        <v>13</v>
      </c>
      <c r="F1" s="2" t="s">
        <v>5</v>
      </c>
      <c r="G1" s="2" t="s">
        <v>6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</row>
    <row r="2" s="1" customFormat="1" spans="1:20">
      <c r="A2" s="3">
        <v>16647173825</v>
      </c>
      <c r="B2" s="1" t="s">
        <v>161</v>
      </c>
      <c r="C2" s="1" t="s">
        <v>162</v>
      </c>
      <c r="D2" s="1" t="s">
        <v>163</v>
      </c>
      <c r="E2" s="1" t="s">
        <v>133</v>
      </c>
      <c r="F2" s="1" t="s">
        <v>161</v>
      </c>
      <c r="G2" s="1" t="s">
        <v>164</v>
      </c>
      <c r="H2" s="1" t="s">
        <v>165</v>
      </c>
      <c r="I2" s="1" t="s">
        <v>166</v>
      </c>
      <c r="J2" s="1" t="s">
        <v>167</v>
      </c>
      <c r="K2" s="1" t="s">
        <v>166</v>
      </c>
      <c r="L2" s="1" t="s">
        <v>166</v>
      </c>
      <c r="M2" s="1" t="s">
        <v>168</v>
      </c>
      <c r="N2" s="1" t="s">
        <v>168</v>
      </c>
      <c r="O2" s="1" t="s">
        <v>169</v>
      </c>
      <c r="P2" s="1" t="s">
        <v>170</v>
      </c>
      <c r="Q2" s="1" t="s">
        <v>171</v>
      </c>
      <c r="R2" s="1" t="s">
        <v>172</v>
      </c>
      <c r="S2" s="1" t="s">
        <v>173</v>
      </c>
      <c r="T2" s="1" t="s">
        <v>174</v>
      </c>
    </row>
    <row r="3" s="1" customFormat="1" spans="1:20">
      <c r="A3" s="3">
        <v>16647151981</v>
      </c>
      <c r="B3" s="1" t="s">
        <v>161</v>
      </c>
      <c r="C3" s="1" t="s">
        <v>175</v>
      </c>
      <c r="D3" s="1" t="s">
        <v>176</v>
      </c>
      <c r="E3" s="1" t="s">
        <v>132</v>
      </c>
      <c r="F3" s="1" t="s">
        <v>161</v>
      </c>
      <c r="G3" s="1" t="s">
        <v>164</v>
      </c>
      <c r="H3" s="1" t="s">
        <v>165</v>
      </c>
      <c r="I3" s="1" t="s">
        <v>177</v>
      </c>
      <c r="J3" s="1" t="s">
        <v>167</v>
      </c>
      <c r="K3" s="1" t="s">
        <v>177</v>
      </c>
      <c r="L3" s="1" t="s">
        <v>177</v>
      </c>
      <c r="M3" s="1" t="s">
        <v>168</v>
      </c>
      <c r="N3" s="1" t="s">
        <v>168</v>
      </c>
      <c r="O3" s="1" t="s">
        <v>169</v>
      </c>
      <c r="P3" s="1" t="s">
        <v>170</v>
      </c>
      <c r="Q3" s="1" t="s">
        <v>178</v>
      </c>
      <c r="R3" s="1" t="s">
        <v>172</v>
      </c>
      <c r="S3" s="1" t="s">
        <v>173</v>
      </c>
      <c r="T3" s="1" t="s">
        <v>174</v>
      </c>
    </row>
    <row r="4" s="1" customFormat="1" spans="1:20">
      <c r="A4" s="3">
        <v>16647005431</v>
      </c>
      <c r="B4" s="1" t="s">
        <v>161</v>
      </c>
      <c r="C4" s="1" t="s">
        <v>179</v>
      </c>
      <c r="D4" s="1" t="s">
        <v>180</v>
      </c>
      <c r="E4" s="1" t="s">
        <v>129</v>
      </c>
      <c r="F4" s="1" t="s">
        <v>161</v>
      </c>
      <c r="G4" s="1" t="s">
        <v>164</v>
      </c>
      <c r="H4" s="1" t="s">
        <v>165</v>
      </c>
      <c r="I4" s="1" t="s">
        <v>181</v>
      </c>
      <c r="J4" s="1" t="s">
        <v>167</v>
      </c>
      <c r="K4" s="1" t="s">
        <v>181</v>
      </c>
      <c r="L4" s="1" t="s">
        <v>181</v>
      </c>
      <c r="M4" s="1" t="s">
        <v>168</v>
      </c>
      <c r="N4" s="1" t="s">
        <v>168</v>
      </c>
      <c r="O4" s="1" t="s">
        <v>169</v>
      </c>
      <c r="P4" s="1" t="s">
        <v>170</v>
      </c>
      <c r="Q4" s="1" t="s">
        <v>182</v>
      </c>
      <c r="R4" s="1" t="s">
        <v>172</v>
      </c>
      <c r="S4" s="1" t="s">
        <v>173</v>
      </c>
      <c r="T4" s="1" t="s">
        <v>174</v>
      </c>
    </row>
    <row r="5" s="1" customFormat="1" spans="1:20">
      <c r="A5" s="3">
        <v>16646927808</v>
      </c>
      <c r="B5" s="1" t="s">
        <v>161</v>
      </c>
      <c r="C5" s="1" t="s">
        <v>183</v>
      </c>
      <c r="D5" s="1" t="s">
        <v>184</v>
      </c>
      <c r="E5" s="1" t="s">
        <v>125</v>
      </c>
      <c r="F5" s="1" t="s">
        <v>161</v>
      </c>
      <c r="G5" s="1" t="s">
        <v>164</v>
      </c>
      <c r="H5" s="1" t="s">
        <v>165</v>
      </c>
      <c r="I5" s="1" t="s">
        <v>185</v>
      </c>
      <c r="J5" s="1" t="s">
        <v>167</v>
      </c>
      <c r="K5" s="1" t="s">
        <v>185</v>
      </c>
      <c r="L5" s="1" t="s">
        <v>185</v>
      </c>
      <c r="M5" s="1" t="s">
        <v>168</v>
      </c>
      <c r="N5" s="1" t="s">
        <v>168</v>
      </c>
      <c r="O5" s="1" t="s">
        <v>169</v>
      </c>
      <c r="P5" s="1" t="s">
        <v>170</v>
      </c>
      <c r="Q5" s="1" t="s">
        <v>186</v>
      </c>
      <c r="R5" s="1" t="s">
        <v>172</v>
      </c>
      <c r="S5" s="1" t="s">
        <v>173</v>
      </c>
      <c r="T5" s="1" t="s">
        <v>174</v>
      </c>
    </row>
    <row r="6" s="1" customFormat="1" spans="1:20">
      <c r="A6" s="3">
        <v>16646820063</v>
      </c>
      <c r="B6" s="1" t="s">
        <v>161</v>
      </c>
      <c r="C6" s="1" t="s">
        <v>187</v>
      </c>
      <c r="D6" s="1" t="s">
        <v>188</v>
      </c>
      <c r="E6" s="1" t="s">
        <v>122</v>
      </c>
      <c r="F6" s="1" t="s">
        <v>161</v>
      </c>
      <c r="G6" s="1" t="s">
        <v>164</v>
      </c>
      <c r="H6" s="1" t="s">
        <v>165</v>
      </c>
      <c r="I6" s="1" t="s">
        <v>189</v>
      </c>
      <c r="J6" s="1" t="s">
        <v>167</v>
      </c>
      <c r="K6" s="1" t="s">
        <v>189</v>
      </c>
      <c r="L6" s="1" t="s">
        <v>189</v>
      </c>
      <c r="M6" s="1" t="s">
        <v>168</v>
      </c>
      <c r="N6" s="1" t="s">
        <v>168</v>
      </c>
      <c r="O6" s="1" t="s">
        <v>169</v>
      </c>
      <c r="P6" s="1" t="s">
        <v>170</v>
      </c>
      <c r="Q6" s="1" t="s">
        <v>190</v>
      </c>
      <c r="R6" s="1" t="s">
        <v>172</v>
      </c>
      <c r="S6" s="1" t="s">
        <v>173</v>
      </c>
      <c r="T6" s="1" t="s">
        <v>174</v>
      </c>
    </row>
    <row r="7" s="1" customFormat="1" spans="1:20">
      <c r="A7" s="3">
        <v>16646466587</v>
      </c>
      <c r="B7" s="1" t="s">
        <v>161</v>
      </c>
      <c r="C7" s="1" t="s">
        <v>191</v>
      </c>
      <c r="D7" s="1" t="s">
        <v>192</v>
      </c>
      <c r="E7" s="1" t="s">
        <v>121</v>
      </c>
      <c r="F7" s="1" t="s">
        <v>161</v>
      </c>
      <c r="G7" s="1" t="s">
        <v>164</v>
      </c>
      <c r="H7" s="1" t="s">
        <v>165</v>
      </c>
      <c r="I7" s="1" t="s">
        <v>193</v>
      </c>
      <c r="J7" s="1" t="s">
        <v>167</v>
      </c>
      <c r="K7" s="1" t="s">
        <v>193</v>
      </c>
      <c r="L7" s="1" t="s">
        <v>193</v>
      </c>
      <c r="M7" s="1" t="s">
        <v>168</v>
      </c>
      <c r="N7" s="1" t="s">
        <v>168</v>
      </c>
      <c r="O7" s="1" t="s">
        <v>169</v>
      </c>
      <c r="P7" s="1" t="s">
        <v>170</v>
      </c>
      <c r="Q7" s="1" t="s">
        <v>194</v>
      </c>
      <c r="R7" s="1" t="s">
        <v>172</v>
      </c>
      <c r="S7" s="1" t="s">
        <v>173</v>
      </c>
      <c r="T7" s="1" t="s">
        <v>174</v>
      </c>
    </row>
    <row r="8" s="1" customFormat="1" spans="1:20">
      <c r="A8" s="3">
        <v>16646408243</v>
      </c>
      <c r="B8" s="1" t="s">
        <v>161</v>
      </c>
      <c r="C8" s="1" t="s">
        <v>195</v>
      </c>
      <c r="D8" s="1" t="s">
        <v>196</v>
      </c>
      <c r="E8" s="1" t="s">
        <v>119</v>
      </c>
      <c r="F8" s="1" t="s">
        <v>161</v>
      </c>
      <c r="G8" s="1" t="s">
        <v>164</v>
      </c>
      <c r="H8" s="1" t="s">
        <v>165</v>
      </c>
      <c r="I8" s="1" t="s">
        <v>197</v>
      </c>
      <c r="J8" s="1" t="s">
        <v>167</v>
      </c>
      <c r="K8" s="1" t="s">
        <v>197</v>
      </c>
      <c r="L8" s="1" t="s">
        <v>197</v>
      </c>
      <c r="M8" s="1" t="s">
        <v>168</v>
      </c>
      <c r="N8" s="1" t="s">
        <v>168</v>
      </c>
      <c r="O8" s="1" t="s">
        <v>169</v>
      </c>
      <c r="P8" s="1" t="s">
        <v>170</v>
      </c>
      <c r="Q8" s="1" t="s">
        <v>198</v>
      </c>
      <c r="R8" s="1" t="s">
        <v>172</v>
      </c>
      <c r="S8" s="1" t="s">
        <v>173</v>
      </c>
      <c r="T8" s="1" t="s">
        <v>174</v>
      </c>
    </row>
    <row r="9" s="1" customFormat="1" spans="1:20">
      <c r="A9" s="3">
        <v>16646329507</v>
      </c>
      <c r="B9" s="1" t="s">
        <v>161</v>
      </c>
      <c r="C9" s="1" t="s">
        <v>199</v>
      </c>
      <c r="D9" s="1" t="s">
        <v>188</v>
      </c>
      <c r="E9" s="1" t="s">
        <v>117</v>
      </c>
      <c r="F9" s="1" t="s">
        <v>161</v>
      </c>
      <c r="G9" s="1" t="s">
        <v>164</v>
      </c>
      <c r="H9" s="1" t="s">
        <v>165</v>
      </c>
      <c r="I9" s="1" t="s">
        <v>189</v>
      </c>
      <c r="J9" s="1" t="s">
        <v>167</v>
      </c>
      <c r="K9" s="1" t="s">
        <v>189</v>
      </c>
      <c r="L9" s="1" t="s">
        <v>189</v>
      </c>
      <c r="M9" s="1" t="s">
        <v>168</v>
      </c>
      <c r="N9" s="1" t="s">
        <v>168</v>
      </c>
      <c r="O9" s="1" t="s">
        <v>169</v>
      </c>
      <c r="P9" s="1" t="s">
        <v>170</v>
      </c>
      <c r="Q9" s="1" t="s">
        <v>200</v>
      </c>
      <c r="R9" s="1" t="s">
        <v>172</v>
      </c>
      <c r="S9" s="1" t="s">
        <v>173</v>
      </c>
      <c r="T9" s="1" t="s">
        <v>174</v>
      </c>
    </row>
    <row r="10" s="1" customFormat="1" spans="1:20">
      <c r="A10" s="3">
        <v>16645398161</v>
      </c>
      <c r="B10" s="1" t="s">
        <v>161</v>
      </c>
      <c r="C10" s="1" t="s">
        <v>201</v>
      </c>
      <c r="D10" s="1" t="s">
        <v>202</v>
      </c>
      <c r="E10" s="1" t="s">
        <v>114</v>
      </c>
      <c r="F10" s="1" t="s">
        <v>161</v>
      </c>
      <c r="G10" s="1" t="s">
        <v>164</v>
      </c>
      <c r="H10" s="1" t="s">
        <v>165</v>
      </c>
      <c r="I10" s="1" t="s">
        <v>203</v>
      </c>
      <c r="J10" s="1" t="s">
        <v>167</v>
      </c>
      <c r="K10" s="1" t="s">
        <v>203</v>
      </c>
      <c r="L10" s="1" t="s">
        <v>203</v>
      </c>
      <c r="M10" s="1" t="s">
        <v>168</v>
      </c>
      <c r="N10" s="1" t="s">
        <v>168</v>
      </c>
      <c r="O10" s="1" t="s">
        <v>169</v>
      </c>
      <c r="P10" s="1" t="s">
        <v>170</v>
      </c>
      <c r="Q10" s="1" t="s">
        <v>204</v>
      </c>
      <c r="R10" s="1" t="s">
        <v>172</v>
      </c>
      <c r="S10" s="1" t="s">
        <v>173</v>
      </c>
      <c r="T10" s="1" t="s">
        <v>174</v>
      </c>
    </row>
    <row r="11" s="1" customFormat="1" spans="1:20">
      <c r="A11" s="3">
        <v>16644730204</v>
      </c>
      <c r="B11" s="1" t="s">
        <v>161</v>
      </c>
      <c r="C11" s="1" t="s">
        <v>205</v>
      </c>
      <c r="D11" s="1" t="s">
        <v>206</v>
      </c>
      <c r="E11" s="1" t="s">
        <v>113</v>
      </c>
      <c r="F11" s="1" t="s">
        <v>161</v>
      </c>
      <c r="G11" s="1" t="s">
        <v>164</v>
      </c>
      <c r="H11" s="1" t="s">
        <v>165</v>
      </c>
      <c r="I11" s="1" t="s">
        <v>207</v>
      </c>
      <c r="J11" s="1" t="s">
        <v>167</v>
      </c>
      <c r="K11" s="1" t="s">
        <v>207</v>
      </c>
      <c r="L11" s="1" t="s">
        <v>207</v>
      </c>
      <c r="M11" s="1" t="s">
        <v>168</v>
      </c>
      <c r="N11" s="1" t="s">
        <v>168</v>
      </c>
      <c r="O11" s="1" t="s">
        <v>169</v>
      </c>
      <c r="P11" s="1" t="s">
        <v>170</v>
      </c>
      <c r="Q11" s="1" t="s">
        <v>208</v>
      </c>
      <c r="R11" s="1" t="s">
        <v>172</v>
      </c>
      <c r="S11" s="1" t="s">
        <v>173</v>
      </c>
      <c r="T11" s="1" t="s">
        <v>174</v>
      </c>
    </row>
    <row r="12" s="1" customFormat="1" spans="1:20">
      <c r="A12" s="3">
        <v>16638710879</v>
      </c>
      <c r="B12" s="1" t="s">
        <v>161</v>
      </c>
      <c r="C12" s="1" t="s">
        <v>209</v>
      </c>
      <c r="D12" s="1" t="s">
        <v>210</v>
      </c>
      <c r="E12" s="1" t="s">
        <v>109</v>
      </c>
      <c r="F12" s="1" t="s">
        <v>161</v>
      </c>
      <c r="G12" s="1" t="s">
        <v>164</v>
      </c>
      <c r="H12" s="1" t="s">
        <v>165</v>
      </c>
      <c r="I12" s="1" t="s">
        <v>211</v>
      </c>
      <c r="J12" s="1" t="s">
        <v>167</v>
      </c>
      <c r="K12" s="1" t="s">
        <v>211</v>
      </c>
      <c r="L12" s="1" t="s">
        <v>211</v>
      </c>
      <c r="M12" s="1" t="s">
        <v>168</v>
      </c>
      <c r="N12" s="1" t="s">
        <v>168</v>
      </c>
      <c r="O12" s="1" t="s">
        <v>169</v>
      </c>
      <c r="P12" s="1" t="s">
        <v>170</v>
      </c>
      <c r="Q12" s="1" t="s">
        <v>212</v>
      </c>
      <c r="R12" s="1" t="s">
        <v>172</v>
      </c>
      <c r="S12" s="1" t="s">
        <v>173</v>
      </c>
      <c r="T12" s="1" t="s">
        <v>174</v>
      </c>
    </row>
    <row r="13" s="1" customFormat="1" spans="1:20">
      <c r="A13" s="3">
        <v>16638226209</v>
      </c>
      <c r="B13" s="1" t="s">
        <v>161</v>
      </c>
      <c r="C13" s="1" t="s">
        <v>213</v>
      </c>
      <c r="D13" s="1" t="s">
        <v>214</v>
      </c>
      <c r="E13" s="1" t="s">
        <v>106</v>
      </c>
      <c r="F13" s="1" t="s">
        <v>161</v>
      </c>
      <c r="G13" s="1" t="s">
        <v>164</v>
      </c>
      <c r="H13" s="1" t="s">
        <v>165</v>
      </c>
      <c r="I13" s="1" t="s">
        <v>215</v>
      </c>
      <c r="J13" s="1" t="s">
        <v>167</v>
      </c>
      <c r="K13" s="1" t="s">
        <v>215</v>
      </c>
      <c r="L13" s="1" t="s">
        <v>215</v>
      </c>
      <c r="M13" s="1" t="s">
        <v>168</v>
      </c>
      <c r="N13" s="1" t="s">
        <v>168</v>
      </c>
      <c r="O13" s="1" t="s">
        <v>169</v>
      </c>
      <c r="P13" s="1" t="s">
        <v>170</v>
      </c>
      <c r="Q13" s="1" t="s">
        <v>216</v>
      </c>
      <c r="R13" s="1" t="s">
        <v>172</v>
      </c>
      <c r="S13" s="1" t="s">
        <v>173</v>
      </c>
      <c r="T13" s="1" t="s">
        <v>217</v>
      </c>
    </row>
    <row r="14" s="1" customFormat="1" spans="1:20">
      <c r="A14" s="3">
        <v>16637855964</v>
      </c>
      <c r="B14" s="1" t="s">
        <v>161</v>
      </c>
      <c r="C14" s="1" t="s">
        <v>218</v>
      </c>
      <c r="D14" s="1" t="s">
        <v>206</v>
      </c>
      <c r="E14" s="1" t="s">
        <v>103</v>
      </c>
      <c r="F14" s="1" t="s">
        <v>161</v>
      </c>
      <c r="G14" s="1" t="s">
        <v>164</v>
      </c>
      <c r="H14" s="1" t="s">
        <v>165</v>
      </c>
      <c r="I14" s="1" t="s">
        <v>207</v>
      </c>
      <c r="J14" s="1" t="s">
        <v>167</v>
      </c>
      <c r="K14" s="1" t="s">
        <v>207</v>
      </c>
      <c r="L14" s="1" t="s">
        <v>207</v>
      </c>
      <c r="M14" s="1" t="s">
        <v>168</v>
      </c>
      <c r="N14" s="1" t="s">
        <v>168</v>
      </c>
      <c r="O14" s="1" t="s">
        <v>169</v>
      </c>
      <c r="P14" s="1" t="s">
        <v>170</v>
      </c>
      <c r="Q14" s="1" t="s">
        <v>219</v>
      </c>
      <c r="R14" s="1" t="s">
        <v>172</v>
      </c>
      <c r="S14" s="1" t="s">
        <v>173</v>
      </c>
      <c r="T14" s="1" t="s">
        <v>174</v>
      </c>
    </row>
    <row r="15" s="1" customFormat="1" spans="1:20">
      <c r="A15" s="3">
        <v>16637789272</v>
      </c>
      <c r="B15" s="1" t="s">
        <v>161</v>
      </c>
      <c r="C15" s="1" t="s">
        <v>220</v>
      </c>
      <c r="D15" s="1" t="s">
        <v>163</v>
      </c>
      <c r="E15" s="1" t="s">
        <v>100</v>
      </c>
      <c r="F15" s="1" t="s">
        <v>161</v>
      </c>
      <c r="G15" s="1" t="s">
        <v>164</v>
      </c>
      <c r="H15" s="1" t="s">
        <v>165</v>
      </c>
      <c r="I15" s="1" t="s">
        <v>166</v>
      </c>
      <c r="J15" s="1" t="s">
        <v>167</v>
      </c>
      <c r="K15" s="1" t="s">
        <v>166</v>
      </c>
      <c r="L15" s="1" t="s">
        <v>166</v>
      </c>
      <c r="M15" s="1" t="s">
        <v>168</v>
      </c>
      <c r="N15" s="1" t="s">
        <v>168</v>
      </c>
      <c r="O15" s="1" t="s">
        <v>169</v>
      </c>
      <c r="P15" s="1" t="s">
        <v>170</v>
      </c>
      <c r="Q15" s="1" t="s">
        <v>221</v>
      </c>
      <c r="R15" s="1" t="s">
        <v>172</v>
      </c>
      <c r="S15" s="1" t="s">
        <v>173</v>
      </c>
      <c r="T15" s="1" t="s">
        <v>174</v>
      </c>
    </row>
    <row r="16" s="1" customFormat="1" spans="1:20">
      <c r="A16" s="3">
        <v>16636938585</v>
      </c>
      <c r="B16" s="1" t="s">
        <v>222</v>
      </c>
      <c r="C16" s="1" t="s">
        <v>223</v>
      </c>
      <c r="D16" s="1" t="s">
        <v>224</v>
      </c>
      <c r="E16" s="1" t="s">
        <v>97</v>
      </c>
      <c r="F16" s="1" t="s">
        <v>161</v>
      </c>
      <c r="G16" s="1" t="s">
        <v>164</v>
      </c>
      <c r="H16" s="1" t="s">
        <v>165</v>
      </c>
      <c r="I16" s="1" t="s">
        <v>225</v>
      </c>
      <c r="J16" s="1" t="s">
        <v>167</v>
      </c>
      <c r="K16" s="1" t="s">
        <v>225</v>
      </c>
      <c r="L16" s="1" t="s">
        <v>225</v>
      </c>
      <c r="M16" s="1" t="s">
        <v>168</v>
      </c>
      <c r="N16" s="1" t="s">
        <v>168</v>
      </c>
      <c r="O16" s="1" t="s">
        <v>169</v>
      </c>
      <c r="P16" s="1" t="s">
        <v>170</v>
      </c>
      <c r="Q16" s="1" t="s">
        <v>226</v>
      </c>
      <c r="R16" s="1" t="s">
        <v>172</v>
      </c>
      <c r="S16" s="1" t="s">
        <v>173</v>
      </c>
      <c r="T16" s="1" t="s">
        <v>174</v>
      </c>
    </row>
    <row r="17" s="1" customFormat="1" spans="1:20">
      <c r="A17" s="3">
        <v>16636887698</v>
      </c>
      <c r="B17" s="1" t="s">
        <v>222</v>
      </c>
      <c r="C17" s="1" t="s">
        <v>227</v>
      </c>
      <c r="D17" s="1" t="s">
        <v>228</v>
      </c>
      <c r="E17" s="1" t="s">
        <v>94</v>
      </c>
      <c r="F17" s="1" t="s">
        <v>161</v>
      </c>
      <c r="G17" s="1" t="s">
        <v>164</v>
      </c>
      <c r="H17" s="1" t="s">
        <v>165</v>
      </c>
      <c r="I17" s="1" t="s">
        <v>229</v>
      </c>
      <c r="J17" s="1" t="s">
        <v>167</v>
      </c>
      <c r="K17" s="1" t="s">
        <v>229</v>
      </c>
      <c r="L17" s="1" t="s">
        <v>229</v>
      </c>
      <c r="M17" s="1" t="s">
        <v>168</v>
      </c>
      <c r="N17" s="1" t="s">
        <v>168</v>
      </c>
      <c r="O17" s="1" t="s">
        <v>169</v>
      </c>
      <c r="P17" s="1" t="s">
        <v>170</v>
      </c>
      <c r="Q17" s="1" t="s">
        <v>230</v>
      </c>
      <c r="R17" s="1" t="s">
        <v>172</v>
      </c>
      <c r="S17" s="1" t="s">
        <v>173</v>
      </c>
      <c r="T17" s="1" t="s">
        <v>174</v>
      </c>
    </row>
    <row r="18" s="1" customFormat="1" spans="1:20">
      <c r="A18" s="3">
        <v>16625056780</v>
      </c>
      <c r="B18" s="1" t="s">
        <v>222</v>
      </c>
      <c r="C18" s="1" t="s">
        <v>231</v>
      </c>
      <c r="D18" s="1" t="s">
        <v>232</v>
      </c>
      <c r="E18" s="1" t="s">
        <v>86</v>
      </c>
      <c r="F18" s="1" t="s">
        <v>161</v>
      </c>
      <c r="G18" s="1" t="s">
        <v>164</v>
      </c>
      <c r="H18" s="1" t="s">
        <v>165</v>
      </c>
      <c r="I18" s="1" t="s">
        <v>233</v>
      </c>
      <c r="J18" s="1" t="s">
        <v>167</v>
      </c>
      <c r="K18" s="1" t="s">
        <v>233</v>
      </c>
      <c r="L18" s="1" t="s">
        <v>233</v>
      </c>
      <c r="M18" s="1" t="s">
        <v>168</v>
      </c>
      <c r="N18" s="1" t="s">
        <v>168</v>
      </c>
      <c r="O18" s="1" t="s">
        <v>169</v>
      </c>
      <c r="P18" s="1" t="s">
        <v>170</v>
      </c>
      <c r="Q18" s="1" t="s">
        <v>234</v>
      </c>
      <c r="R18" s="1" t="s">
        <v>172</v>
      </c>
      <c r="S18" s="1" t="s">
        <v>173</v>
      </c>
      <c r="T18" s="1" t="s">
        <v>174</v>
      </c>
    </row>
    <row r="19" s="1" customFormat="1" spans="1:20">
      <c r="A19" s="3">
        <v>16625029671</v>
      </c>
      <c r="B19" s="1" t="s">
        <v>222</v>
      </c>
      <c r="C19" s="1" t="s">
        <v>235</v>
      </c>
      <c r="D19" s="1" t="s">
        <v>232</v>
      </c>
      <c r="E19" s="1" t="s">
        <v>85</v>
      </c>
      <c r="F19" s="1" t="s">
        <v>161</v>
      </c>
      <c r="G19" s="1" t="s">
        <v>164</v>
      </c>
      <c r="H19" s="1" t="s">
        <v>165</v>
      </c>
      <c r="I19" s="1" t="s">
        <v>233</v>
      </c>
      <c r="J19" s="1" t="s">
        <v>167</v>
      </c>
      <c r="K19" s="1" t="s">
        <v>233</v>
      </c>
      <c r="L19" s="1" t="s">
        <v>233</v>
      </c>
      <c r="M19" s="1" t="s">
        <v>168</v>
      </c>
      <c r="N19" s="1" t="s">
        <v>168</v>
      </c>
      <c r="O19" s="1" t="s">
        <v>169</v>
      </c>
      <c r="P19" s="1" t="s">
        <v>170</v>
      </c>
      <c r="Q19" s="1" t="s">
        <v>236</v>
      </c>
      <c r="R19" s="1" t="s">
        <v>172</v>
      </c>
      <c r="S19" s="1" t="s">
        <v>173</v>
      </c>
      <c r="T19" s="1" t="s">
        <v>174</v>
      </c>
    </row>
    <row r="20" s="1" customFormat="1" spans="1:20">
      <c r="A20" s="3">
        <v>16623617068</v>
      </c>
      <c r="B20" s="1" t="s">
        <v>237</v>
      </c>
      <c r="C20" s="1" t="s">
        <v>238</v>
      </c>
      <c r="D20" s="1" t="s">
        <v>239</v>
      </c>
      <c r="E20" s="1" t="s">
        <v>82</v>
      </c>
      <c r="F20" s="1" t="s">
        <v>161</v>
      </c>
      <c r="G20" s="1" t="s">
        <v>164</v>
      </c>
      <c r="H20" s="1" t="s">
        <v>165</v>
      </c>
      <c r="I20" s="1" t="s">
        <v>240</v>
      </c>
      <c r="J20" s="1" t="s">
        <v>167</v>
      </c>
      <c r="K20" s="1" t="s">
        <v>240</v>
      </c>
      <c r="L20" s="1" t="s">
        <v>240</v>
      </c>
      <c r="M20" s="1" t="s">
        <v>168</v>
      </c>
      <c r="N20" s="1" t="s">
        <v>168</v>
      </c>
      <c r="O20" s="1" t="s">
        <v>169</v>
      </c>
      <c r="P20" s="1" t="s">
        <v>170</v>
      </c>
      <c r="Q20" s="1" t="s">
        <v>241</v>
      </c>
      <c r="R20" s="1" t="s">
        <v>172</v>
      </c>
      <c r="S20" s="1" t="s">
        <v>173</v>
      </c>
      <c r="T20" s="1" t="s">
        <v>174</v>
      </c>
    </row>
    <row r="21" s="1" customFormat="1" spans="1:20">
      <c r="A21" s="3">
        <v>16623038634</v>
      </c>
      <c r="B21" s="1" t="s">
        <v>237</v>
      </c>
      <c r="C21" s="1" t="s">
        <v>242</v>
      </c>
      <c r="D21" s="1" t="s">
        <v>243</v>
      </c>
      <c r="E21" s="1" t="s">
        <v>78</v>
      </c>
      <c r="F21" s="1" t="s">
        <v>222</v>
      </c>
      <c r="G21" s="1" t="s">
        <v>164</v>
      </c>
      <c r="H21" s="1" t="s">
        <v>165</v>
      </c>
      <c r="I21" s="1" t="s">
        <v>244</v>
      </c>
      <c r="J21" s="1" t="s">
        <v>167</v>
      </c>
      <c r="K21" s="1" t="s">
        <v>244</v>
      </c>
      <c r="L21" s="1" t="s">
        <v>244</v>
      </c>
      <c r="M21" s="1" t="s">
        <v>168</v>
      </c>
      <c r="N21" s="1" t="s">
        <v>168</v>
      </c>
      <c r="O21" s="1" t="s">
        <v>169</v>
      </c>
      <c r="P21" s="1" t="s">
        <v>170</v>
      </c>
      <c r="Q21" s="1" t="s">
        <v>245</v>
      </c>
      <c r="R21" s="1" t="s">
        <v>172</v>
      </c>
      <c r="S21" s="1" t="s">
        <v>173</v>
      </c>
      <c r="T21" s="1" t="s">
        <v>174</v>
      </c>
    </row>
    <row r="22" s="1" customFormat="1" spans="1:20">
      <c r="A22" s="3">
        <v>16623027677</v>
      </c>
      <c r="B22" s="1" t="s">
        <v>237</v>
      </c>
      <c r="C22" s="1" t="s">
        <v>246</v>
      </c>
      <c r="D22" s="1" t="s">
        <v>243</v>
      </c>
      <c r="E22" s="1" t="s">
        <v>76</v>
      </c>
      <c r="F22" s="1" t="s">
        <v>222</v>
      </c>
      <c r="G22" s="1" t="s">
        <v>164</v>
      </c>
      <c r="H22" s="1" t="s">
        <v>165</v>
      </c>
      <c r="I22" s="1" t="s">
        <v>244</v>
      </c>
      <c r="J22" s="1" t="s">
        <v>167</v>
      </c>
      <c r="K22" s="1" t="s">
        <v>244</v>
      </c>
      <c r="L22" s="1" t="s">
        <v>244</v>
      </c>
      <c r="M22" s="1" t="s">
        <v>168</v>
      </c>
      <c r="N22" s="1" t="s">
        <v>168</v>
      </c>
      <c r="O22" s="1" t="s">
        <v>169</v>
      </c>
      <c r="P22" s="1" t="s">
        <v>170</v>
      </c>
      <c r="Q22" s="1" t="s">
        <v>247</v>
      </c>
      <c r="R22" s="1" t="s">
        <v>172</v>
      </c>
      <c r="S22" s="1" t="s">
        <v>173</v>
      </c>
      <c r="T22" s="1" t="s">
        <v>174</v>
      </c>
    </row>
    <row r="23" s="1" customFormat="1" spans="1:20">
      <c r="A23" s="3">
        <v>16622043686</v>
      </c>
      <c r="B23" s="1" t="s">
        <v>237</v>
      </c>
      <c r="C23" s="1" t="s">
        <v>248</v>
      </c>
      <c r="D23" s="1" t="s">
        <v>249</v>
      </c>
      <c r="E23" s="1" t="s">
        <v>73</v>
      </c>
      <c r="F23" s="1" t="s">
        <v>222</v>
      </c>
      <c r="G23" s="1" t="s">
        <v>164</v>
      </c>
      <c r="H23" s="1" t="s">
        <v>165</v>
      </c>
      <c r="I23" s="1" t="s">
        <v>250</v>
      </c>
      <c r="J23" s="1" t="s">
        <v>167</v>
      </c>
      <c r="K23" s="1" t="s">
        <v>250</v>
      </c>
      <c r="L23" s="1" t="s">
        <v>250</v>
      </c>
      <c r="M23" s="1" t="s">
        <v>168</v>
      </c>
      <c r="N23" s="1" t="s">
        <v>168</v>
      </c>
      <c r="O23" s="1" t="s">
        <v>169</v>
      </c>
      <c r="P23" s="1" t="s">
        <v>170</v>
      </c>
      <c r="Q23" s="1" t="s">
        <v>251</v>
      </c>
      <c r="R23" s="1" t="s">
        <v>172</v>
      </c>
      <c r="S23" s="1" t="s">
        <v>173</v>
      </c>
      <c r="T23" s="1" t="s">
        <v>174</v>
      </c>
    </row>
    <row r="24" s="1" customFormat="1" spans="1:20">
      <c r="A24" s="3">
        <v>16611769504</v>
      </c>
      <c r="B24" s="1" t="s">
        <v>252</v>
      </c>
      <c r="C24" s="1" t="s">
        <v>253</v>
      </c>
      <c r="D24" s="1" t="s">
        <v>254</v>
      </c>
      <c r="E24" s="1" t="s">
        <v>70</v>
      </c>
      <c r="F24" s="1" t="s">
        <v>222</v>
      </c>
      <c r="G24" s="1" t="s">
        <v>164</v>
      </c>
      <c r="H24" s="1" t="s">
        <v>165</v>
      </c>
      <c r="I24" s="1" t="s">
        <v>255</v>
      </c>
      <c r="J24" s="1" t="s">
        <v>167</v>
      </c>
      <c r="K24" s="1" t="s">
        <v>255</v>
      </c>
      <c r="L24" s="1" t="s">
        <v>255</v>
      </c>
      <c r="M24" s="1" t="s">
        <v>168</v>
      </c>
      <c r="N24" s="1" t="s">
        <v>168</v>
      </c>
      <c r="O24" s="1" t="s">
        <v>169</v>
      </c>
      <c r="P24" s="1" t="s">
        <v>170</v>
      </c>
      <c r="Q24" s="1" t="s">
        <v>256</v>
      </c>
      <c r="R24" s="1" t="s">
        <v>172</v>
      </c>
      <c r="S24" s="1" t="s">
        <v>173</v>
      </c>
      <c r="T24" s="1" t="s">
        <v>257</v>
      </c>
    </row>
    <row r="25" s="1" customFormat="1" spans="1:20">
      <c r="A25" s="3">
        <v>16611388013</v>
      </c>
      <c r="B25" s="1" t="s">
        <v>252</v>
      </c>
      <c r="C25" s="1" t="s">
        <v>258</v>
      </c>
      <c r="D25" s="1" t="s">
        <v>202</v>
      </c>
      <c r="E25" s="1" t="s">
        <v>67</v>
      </c>
      <c r="F25" s="1" t="s">
        <v>161</v>
      </c>
      <c r="G25" s="1" t="s">
        <v>164</v>
      </c>
      <c r="H25" s="1" t="s">
        <v>165</v>
      </c>
      <c r="I25" s="1" t="s">
        <v>259</v>
      </c>
      <c r="J25" s="1" t="s">
        <v>167</v>
      </c>
      <c r="K25" s="1" t="s">
        <v>259</v>
      </c>
      <c r="L25" s="1" t="s">
        <v>259</v>
      </c>
      <c r="M25" s="1" t="s">
        <v>168</v>
      </c>
      <c r="N25" s="1" t="s">
        <v>168</v>
      </c>
      <c r="O25" s="1" t="s">
        <v>169</v>
      </c>
      <c r="P25" s="1" t="s">
        <v>170</v>
      </c>
      <c r="Q25" s="1" t="s">
        <v>260</v>
      </c>
      <c r="R25" s="1" t="s">
        <v>172</v>
      </c>
      <c r="S25" s="1" t="s">
        <v>173</v>
      </c>
      <c r="T25" s="1" t="s">
        <v>174</v>
      </c>
    </row>
    <row r="26" s="1" customFormat="1" spans="1:20">
      <c r="A26" s="3">
        <v>16608971334</v>
      </c>
      <c r="B26" s="1" t="s">
        <v>252</v>
      </c>
      <c r="C26" s="1" t="s">
        <v>261</v>
      </c>
      <c r="D26" s="1" t="s">
        <v>262</v>
      </c>
      <c r="E26" s="1" t="s">
        <v>65</v>
      </c>
      <c r="F26" s="1" t="s">
        <v>161</v>
      </c>
      <c r="G26" s="1" t="s">
        <v>164</v>
      </c>
      <c r="H26" s="1" t="s">
        <v>165</v>
      </c>
      <c r="I26" s="1" t="s">
        <v>263</v>
      </c>
      <c r="J26" s="1" t="s">
        <v>167</v>
      </c>
      <c r="K26" s="1" t="s">
        <v>263</v>
      </c>
      <c r="L26" s="1" t="s">
        <v>263</v>
      </c>
      <c r="M26" s="1" t="s">
        <v>168</v>
      </c>
      <c r="N26" s="1" t="s">
        <v>168</v>
      </c>
      <c r="O26" s="1" t="s">
        <v>169</v>
      </c>
      <c r="P26" s="1" t="s">
        <v>170</v>
      </c>
      <c r="Q26" s="1" t="s">
        <v>264</v>
      </c>
      <c r="R26" s="1" t="s">
        <v>172</v>
      </c>
      <c r="S26" s="1" t="s">
        <v>173</v>
      </c>
      <c r="T26" s="1" t="s">
        <v>174</v>
      </c>
    </row>
    <row r="27" s="1" customFormat="1" spans="1:20">
      <c r="A27" s="3">
        <v>16602493902</v>
      </c>
      <c r="B27" s="1" t="s">
        <v>252</v>
      </c>
      <c r="C27" s="1" t="s">
        <v>265</v>
      </c>
      <c r="D27" s="1" t="s">
        <v>266</v>
      </c>
      <c r="E27" s="1" t="s">
        <v>62</v>
      </c>
      <c r="F27" s="1" t="s">
        <v>222</v>
      </c>
      <c r="G27" s="1" t="s">
        <v>164</v>
      </c>
      <c r="H27" s="1" t="s">
        <v>165</v>
      </c>
      <c r="I27" s="1" t="s">
        <v>267</v>
      </c>
      <c r="J27" s="1" t="s">
        <v>167</v>
      </c>
      <c r="K27" s="1" t="s">
        <v>267</v>
      </c>
      <c r="L27" s="1" t="s">
        <v>267</v>
      </c>
      <c r="M27" s="1" t="s">
        <v>168</v>
      </c>
      <c r="N27" s="1" t="s">
        <v>168</v>
      </c>
      <c r="O27" s="1" t="s">
        <v>169</v>
      </c>
      <c r="P27" s="1" t="s">
        <v>170</v>
      </c>
      <c r="Q27" s="1" t="s">
        <v>268</v>
      </c>
      <c r="R27" s="1" t="s">
        <v>172</v>
      </c>
      <c r="S27" s="1" t="s">
        <v>173</v>
      </c>
      <c r="T27" s="1" t="s">
        <v>174</v>
      </c>
    </row>
    <row r="28" s="1" customFormat="1" spans="1:20">
      <c r="A28" s="3">
        <v>16600628337</v>
      </c>
      <c r="B28" s="1" t="s">
        <v>269</v>
      </c>
      <c r="C28" s="1" t="s">
        <v>270</v>
      </c>
      <c r="D28" s="1" t="s">
        <v>271</v>
      </c>
      <c r="E28" s="1" t="s">
        <v>60</v>
      </c>
      <c r="F28" s="1" t="s">
        <v>222</v>
      </c>
      <c r="G28" s="1" t="s">
        <v>164</v>
      </c>
      <c r="H28" s="1" t="s">
        <v>165</v>
      </c>
      <c r="I28" s="1" t="s">
        <v>272</v>
      </c>
      <c r="J28" s="1" t="s">
        <v>167</v>
      </c>
      <c r="K28" s="1" t="s">
        <v>272</v>
      </c>
      <c r="L28" s="1" t="s">
        <v>272</v>
      </c>
      <c r="M28" s="1" t="s">
        <v>168</v>
      </c>
      <c r="N28" s="1" t="s">
        <v>168</v>
      </c>
      <c r="O28" s="1" t="s">
        <v>169</v>
      </c>
      <c r="P28" s="1" t="s">
        <v>170</v>
      </c>
      <c r="Q28" s="1" t="s">
        <v>273</v>
      </c>
      <c r="R28" s="1" t="s">
        <v>172</v>
      </c>
      <c r="S28" s="1" t="s">
        <v>173</v>
      </c>
      <c r="T28" s="1" t="s">
        <v>174</v>
      </c>
    </row>
    <row r="29" s="1" customFormat="1" spans="1:20">
      <c r="A29" s="3">
        <v>16585996029</v>
      </c>
      <c r="B29" s="1" t="s">
        <v>274</v>
      </c>
      <c r="C29" s="1" t="s">
        <v>275</v>
      </c>
      <c r="D29" s="1" t="s">
        <v>276</v>
      </c>
      <c r="E29" s="1" t="s">
        <v>54</v>
      </c>
      <c r="F29" s="1" t="s">
        <v>161</v>
      </c>
      <c r="G29" s="1" t="s">
        <v>164</v>
      </c>
      <c r="H29" s="1" t="s">
        <v>165</v>
      </c>
      <c r="I29" s="1" t="s">
        <v>277</v>
      </c>
      <c r="J29" s="1" t="s">
        <v>167</v>
      </c>
      <c r="K29" s="1" t="s">
        <v>277</v>
      </c>
      <c r="L29" s="1" t="s">
        <v>277</v>
      </c>
      <c r="M29" s="1" t="s">
        <v>168</v>
      </c>
      <c r="N29" s="1" t="s">
        <v>168</v>
      </c>
      <c r="O29" s="1" t="s">
        <v>169</v>
      </c>
      <c r="P29" s="1" t="s">
        <v>170</v>
      </c>
      <c r="Q29" s="1" t="s">
        <v>278</v>
      </c>
      <c r="R29" s="1" t="s">
        <v>172</v>
      </c>
      <c r="S29" s="1" t="s">
        <v>173</v>
      </c>
      <c r="T29" s="1" t="s">
        <v>174</v>
      </c>
    </row>
    <row r="30" s="1" customFormat="1" spans="1:20">
      <c r="A30" s="3">
        <v>16584571816</v>
      </c>
      <c r="B30" s="1" t="s">
        <v>274</v>
      </c>
      <c r="C30" s="1" t="s">
        <v>279</v>
      </c>
      <c r="D30" s="1" t="s">
        <v>280</v>
      </c>
      <c r="E30" s="1" t="s">
        <v>47</v>
      </c>
      <c r="F30" s="1" t="s">
        <v>237</v>
      </c>
      <c r="G30" s="1" t="s">
        <v>164</v>
      </c>
      <c r="H30" s="1" t="s">
        <v>165</v>
      </c>
      <c r="I30" s="1" t="s">
        <v>281</v>
      </c>
      <c r="J30" s="1" t="s">
        <v>167</v>
      </c>
      <c r="K30" s="1" t="s">
        <v>281</v>
      </c>
      <c r="L30" s="1" t="s">
        <v>281</v>
      </c>
      <c r="M30" s="1" t="s">
        <v>168</v>
      </c>
      <c r="N30" s="1" t="s">
        <v>168</v>
      </c>
      <c r="O30" s="1" t="s">
        <v>169</v>
      </c>
      <c r="P30" s="1" t="s">
        <v>170</v>
      </c>
      <c r="Q30" s="1" t="s">
        <v>282</v>
      </c>
      <c r="R30" s="1" t="s">
        <v>172</v>
      </c>
      <c r="S30" s="1" t="s">
        <v>173</v>
      </c>
      <c r="T30" s="1" t="s">
        <v>174</v>
      </c>
    </row>
    <row r="31" s="1" customFormat="1" spans="1:20">
      <c r="A31" s="3">
        <v>16562123525</v>
      </c>
      <c r="B31" s="1" t="s">
        <v>283</v>
      </c>
      <c r="C31" s="1" t="s">
        <v>284</v>
      </c>
      <c r="D31" s="1" t="s">
        <v>285</v>
      </c>
      <c r="E31" s="1" t="s">
        <v>44</v>
      </c>
      <c r="F31" s="1" t="s">
        <v>161</v>
      </c>
      <c r="G31" s="1" t="s">
        <v>164</v>
      </c>
      <c r="H31" s="1" t="s">
        <v>165</v>
      </c>
      <c r="I31" s="1" t="s">
        <v>286</v>
      </c>
      <c r="J31" s="1" t="s">
        <v>167</v>
      </c>
      <c r="K31" s="1" t="s">
        <v>286</v>
      </c>
      <c r="L31" s="1" t="s">
        <v>286</v>
      </c>
      <c r="M31" s="1" t="s">
        <v>168</v>
      </c>
      <c r="N31" s="1" t="s">
        <v>168</v>
      </c>
      <c r="O31" s="1" t="s">
        <v>169</v>
      </c>
      <c r="P31" s="1" t="s">
        <v>170</v>
      </c>
      <c r="Q31" s="1" t="s">
        <v>287</v>
      </c>
      <c r="R31" s="1" t="s">
        <v>172</v>
      </c>
      <c r="S31" s="1" t="s">
        <v>173</v>
      </c>
      <c r="T31" s="1" t="s">
        <v>174</v>
      </c>
    </row>
    <row r="32" s="1" customFormat="1" spans="1:20">
      <c r="A32" s="3">
        <v>16559663623</v>
      </c>
      <c r="B32" s="1" t="s">
        <v>288</v>
      </c>
      <c r="C32" s="1" t="s">
        <v>289</v>
      </c>
      <c r="D32" s="1" t="s">
        <v>202</v>
      </c>
      <c r="E32" s="1" t="s">
        <v>41</v>
      </c>
      <c r="F32" s="1" t="s">
        <v>161</v>
      </c>
      <c r="G32" s="1" t="s">
        <v>164</v>
      </c>
      <c r="H32" s="1" t="s">
        <v>165</v>
      </c>
      <c r="I32" s="1" t="s">
        <v>290</v>
      </c>
      <c r="J32" s="1" t="s">
        <v>167</v>
      </c>
      <c r="K32" s="1" t="s">
        <v>290</v>
      </c>
      <c r="L32" s="1" t="s">
        <v>290</v>
      </c>
      <c r="M32" s="1" t="s">
        <v>168</v>
      </c>
      <c r="N32" s="1" t="s">
        <v>168</v>
      </c>
      <c r="O32" s="1" t="s">
        <v>169</v>
      </c>
      <c r="P32" s="1" t="s">
        <v>170</v>
      </c>
      <c r="Q32" s="1" t="s">
        <v>291</v>
      </c>
      <c r="R32" s="1" t="s">
        <v>172</v>
      </c>
      <c r="S32" s="1" t="s">
        <v>173</v>
      </c>
      <c r="T32" s="1" t="s">
        <v>174</v>
      </c>
    </row>
    <row r="33" s="1" customFormat="1" spans="1:20">
      <c r="A33" s="3">
        <v>16533234625</v>
      </c>
      <c r="B33" s="1" t="s">
        <v>292</v>
      </c>
      <c r="C33" s="1" t="s">
        <v>293</v>
      </c>
      <c r="D33" s="1" t="s">
        <v>294</v>
      </c>
      <c r="E33" s="1" t="s">
        <v>39</v>
      </c>
      <c r="F33" s="1" t="s">
        <v>161</v>
      </c>
      <c r="G33" s="1" t="s">
        <v>164</v>
      </c>
      <c r="H33" s="1" t="s">
        <v>165</v>
      </c>
      <c r="I33" s="1" t="s">
        <v>295</v>
      </c>
      <c r="J33" s="1" t="s">
        <v>167</v>
      </c>
      <c r="K33" s="1" t="s">
        <v>295</v>
      </c>
      <c r="L33" s="1" t="s">
        <v>295</v>
      </c>
      <c r="M33" s="1" t="s">
        <v>168</v>
      </c>
      <c r="N33" s="1" t="s">
        <v>168</v>
      </c>
      <c r="O33" s="1" t="s">
        <v>169</v>
      </c>
      <c r="P33" s="1" t="s">
        <v>170</v>
      </c>
      <c r="Q33" s="1" t="s">
        <v>296</v>
      </c>
      <c r="R33" s="1" t="s">
        <v>172</v>
      </c>
      <c r="S33" s="1" t="s">
        <v>173</v>
      </c>
      <c r="T33" s="1" t="s">
        <v>174</v>
      </c>
    </row>
    <row r="34" s="1" customFormat="1" spans="1:20">
      <c r="A34" s="3">
        <v>16518651012</v>
      </c>
      <c r="B34" s="1" t="s">
        <v>297</v>
      </c>
      <c r="C34" s="1" t="s">
        <v>298</v>
      </c>
      <c r="D34" s="1" t="s">
        <v>202</v>
      </c>
      <c r="E34" s="1" t="s">
        <v>36</v>
      </c>
      <c r="F34" s="1" t="s">
        <v>161</v>
      </c>
      <c r="G34" s="1" t="s">
        <v>164</v>
      </c>
      <c r="H34" s="1" t="s">
        <v>165</v>
      </c>
      <c r="I34" s="1" t="s">
        <v>299</v>
      </c>
      <c r="J34" s="1" t="s">
        <v>167</v>
      </c>
      <c r="K34" s="1" t="s">
        <v>299</v>
      </c>
      <c r="L34" s="1" t="s">
        <v>299</v>
      </c>
      <c r="M34" s="1" t="s">
        <v>168</v>
      </c>
      <c r="N34" s="1" t="s">
        <v>168</v>
      </c>
      <c r="O34" s="1" t="s">
        <v>169</v>
      </c>
      <c r="P34" s="1" t="s">
        <v>170</v>
      </c>
      <c r="Q34" s="1" t="s">
        <v>300</v>
      </c>
      <c r="R34" s="1" t="s">
        <v>172</v>
      </c>
      <c r="S34" s="1" t="s">
        <v>173</v>
      </c>
      <c r="T34" s="1" t="s">
        <v>174</v>
      </c>
    </row>
    <row r="35" s="1" customFormat="1" spans="1:20">
      <c r="A35" s="3">
        <v>16511901449</v>
      </c>
      <c r="B35" s="1" t="s">
        <v>301</v>
      </c>
      <c r="C35" s="1" t="s">
        <v>302</v>
      </c>
      <c r="D35" s="1" t="s">
        <v>303</v>
      </c>
      <c r="E35" s="1" t="s">
        <v>30</v>
      </c>
      <c r="F35" s="1" t="s">
        <v>252</v>
      </c>
      <c r="G35" s="1" t="s">
        <v>164</v>
      </c>
      <c r="H35" s="1" t="s">
        <v>165</v>
      </c>
      <c r="I35" s="1" t="s">
        <v>304</v>
      </c>
      <c r="J35" s="1" t="s">
        <v>167</v>
      </c>
      <c r="K35" s="1" t="s">
        <v>304</v>
      </c>
      <c r="L35" s="1" t="s">
        <v>304</v>
      </c>
      <c r="M35" s="1" t="s">
        <v>168</v>
      </c>
      <c r="N35" s="1" t="s">
        <v>168</v>
      </c>
      <c r="O35" s="1" t="s">
        <v>169</v>
      </c>
      <c r="P35" s="1" t="s">
        <v>170</v>
      </c>
      <c r="Q35" s="1" t="s">
        <v>305</v>
      </c>
      <c r="R35" s="1" t="s">
        <v>172</v>
      </c>
      <c r="S35" s="1" t="s">
        <v>173</v>
      </c>
      <c r="T35" s="1" t="s">
        <v>174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2021-10-27T01:37:58Z</dcterms:created>
  <dcterms:modified xsi:type="dcterms:W3CDTF">2021-10-27T01:54:53Z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7F8591CAF50A464C816D42A73ACCA037</vt:lpwstr>
  </property>
  <property fmtid="{D5CDD505-2E9C-101B-9397-08002B2CF9AE}" pid="3" name="KSOProductBuildVer">
    <vt:lpwstr>2052-11.1.0.10938</vt:lpwstr>
  </property>
</Properties>
</file>