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<sst xmlns="http://schemas.openxmlformats.org/spreadsheetml/2006/main" count="515" uniqueCount="223">
  <si>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</si>
  <si>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</si>
  <si>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</si>
  <si>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</si>
  <si>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</si>
  <si>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</si>
  <si>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</si>
  <si>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</si>
  <si>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</si>
  <si>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</si>
  <si>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</si>
  <si>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</si>
  <si>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</si>
  <si>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</si>
  <si>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</si>
  <si>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</si>
  <si>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</si>
  <si>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</si>
  <si>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</si>
  <si>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</si>
  <si>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</si>
  <si>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</si>
  <si>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</si>
  <si>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</si>
  <si>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</si>
  <si>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</si>
  <si>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</si>
  <si>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[迈阿密海滩]星光酒店(Starlite Hotel)(77366781)</t>
  </si>
  <si>
    <t>豪华客房1张特大床（海景）&lt;不退款&gt;&lt;2人入住&gt;</t>
  </si>
  <si>
    <t>HKD</t>
  </si>
  <si>
    <t>Jimenez/Abraham,Gomez/Karen</t>
  </si>
  <si>
    <t>CA13030211028HKD</t>
  </si>
  <si>
    <t>未提现</t>
  </si>
  <si>
    <t>携程开票</t>
  </si>
  <si>
    <t>[蒂梅丘拉]卡特酒庄度假酒店(Carter Estate Winery and Resort)(70393746)</t>
  </si>
  <si>
    <t>葡萄园墨菲床平房&lt;2人入住&gt;&lt;不退款&gt;&lt;早餐&gt;</t>
  </si>
  <si>
    <t>Wipfli/Jakob Anthony</t>
  </si>
  <si>
    <t>63988SC045880</t>
  </si>
  <si>
    <t>[达拉斯]加勒里亚达拉斯万豪居家酒店(Residence Inn by Marriott Dallas by The Galleria)(68028752)</t>
  </si>
  <si>
    <t>特大床开放式客房带沙发床&lt;2人入住&gt;&lt;不退款&gt;&lt;早餐&gt;</t>
  </si>
  <si>
    <t>Summers/William</t>
  </si>
  <si>
    <t>[奥尔良]温德姆新奥尔良法国区酒店(Wyndham New Orleans French Quarter)(55312383)</t>
  </si>
  <si>
    <t>客房&lt;不退款&gt;&lt;2人入住&gt;</t>
  </si>
  <si>
    <t>GAO/LITING</t>
  </si>
  <si>
    <t>[拉斯维加斯]撒哈拉赌场酒店(SAHARA Las Vegas)(60532356)</t>
  </si>
  <si>
    <t>布兰卡特大床房&lt;不退款&gt;&lt;2人入住&gt;</t>
  </si>
  <si>
    <t>Martinez/Jesse</t>
  </si>
  <si>
    <t>马拉特大床房&lt;不退款&gt;&lt;2人入住&gt;</t>
  </si>
  <si>
    <t>Edwards/Jackie</t>
  </si>
  <si>
    <t>[万锦]多伦多马克姆万豪酒店(Toronto Marriott Markham)(60480442)</t>
  </si>
  <si>
    <t>庭院景特大床房&lt;不退款&gt;&lt;2人入住&gt;</t>
  </si>
  <si>
    <t>Jiang/Wanyan</t>
  </si>
  <si>
    <t>[亚特兰大]亚特兰大巴克海特万豪春丘酒店(SpringHill Suites by Marriott Atlanta Buckhead)(60480554)</t>
  </si>
  <si>
    <t>特大床套房(带沙发床)&lt;早餐&gt;&lt;不退款&gt;&lt;2人入住&gt;</t>
  </si>
  <si>
    <t>Lee/Jaewon</t>
  </si>
  <si>
    <t>[拉古纳海滩]拉古纳海滩太平洋边缘酒店(Pacific Edge Hotel on Laguna Beach)(70394765)</t>
  </si>
  <si>
    <t>客房, 1 张特大床, 海滨&lt;不退款&gt;&lt;2人入住&gt;</t>
  </si>
  <si>
    <t>Foster/Scott</t>
  </si>
  <si>
    <t>53625766-1</t>
  </si>
  <si>
    <t>[印第安纳波利斯]印第安纳波利斯喜来登酒店（位于凯斯通克罗星）(Sheraton Indianapolis Hotel at Keystone Crossing)(68026841)</t>
  </si>
  <si>
    <t>特大床房&lt;不退款&gt;&lt;2人入住&gt;</t>
  </si>
  <si>
    <t>Peskay/Katie Marie</t>
  </si>
  <si>
    <t>88234779;88234780</t>
  </si>
  <si>
    <t>[阿灵顿县]阿灵顿水晶城/里根国家机场万怡酒店(Courtyard Arlington Crystal City/Reagan National Airport)(68026060)</t>
  </si>
  <si>
    <t>客房(特大床)-带沙发床&lt;不退款&gt;&lt;2人入住&gt;</t>
  </si>
  <si>
    <t>Revels/Christopher</t>
  </si>
  <si>
    <t>[波苏埃洛-德阿拉尔孔]欧洲之星马德里酒店(Eurostars I-Hotel Madrid)(55733308)</t>
  </si>
  <si>
    <t>双床房&lt;2人入住&gt;&lt;不退款&gt;&lt;早餐&gt;</t>
  </si>
  <si>
    <t>Lozano Menendez/Manuel Julio</t>
  </si>
  <si>
    <t>[巴厘岛]巴厘岛努沙杜瓦威斯汀度假酒店(The Westin Resort Nusa Dua Bali)(55346255)</t>
  </si>
  <si>
    <t>花园豪华特大床房带露台&lt;不退款&gt;&lt;2人入住&gt;</t>
  </si>
  <si>
    <t>huang/xiaoxia</t>
  </si>
  <si>
    <t>[曼谷]曼谷汉萨尔酒店 (SHA Certified)(Hansar Bangkok (SHA Certified))(55254046)</t>
  </si>
  <si>
    <t>都市套房&lt;不退款&gt;&lt;2人入住&gt;</t>
  </si>
  <si>
    <t>SEOW/WEI TAT</t>
  </si>
  <si>
    <t>Acknowledged</t>
  </si>
  <si>
    <t>[泗水]泗水威斯汀酒店(The Westin Surabaya)(71609265)</t>
  </si>
  <si>
    <t>威斯汀豪华特大床房&lt;2人入住&gt;&lt;不退款&gt;&lt;早餐&gt;</t>
  </si>
  <si>
    <t>LI/JING</t>
  </si>
  <si>
    <t>，</t>
  </si>
  <si>
    <t xml:space="preserve"> 46151 HKD</t>
  </si>
  <si>
    <t>A211028104037481</t>
  </si>
  <si>
    <t>总计：46151HKD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</si>
  <si>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</si>
  <si>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</si>
  <si>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</si>
  <si>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</si>
  <si>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</si>
  <si>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</si>
  <si>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</si>
  <si>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</si>
  <si>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</si>
  <si>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</si>
  <si>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</si>
  <si>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</si>
  <si>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</si>
  <si>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</si>
  <si>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</si>
  <si>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</si>
  <si>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</si>
  <si>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</si>
  <si>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2282664</t>
  </si>
  <si>
    <t>泗水威斯汀酒店</t>
  </si>
  <si>
    <t>LI JING</t>
  </si>
  <si>
    <t>2021-10-25</t>
  </si>
  <si>
    <t>退房日周结</t>
  </si>
  <si>
    <t>639.47</t>
  </si>
  <si>
    <t>777.00</t>
  </si>
  <si>
    <t>0</t>
  </si>
  <si>
    <t>0.00</t>
  </si>
  <si>
    <t>携程汇智国际直连</t>
  </si>
  <si>
    <t>2021-10-24 18:00:46</t>
  </si>
  <si>
    <t>否</t>
  </si>
  <si>
    <t>汇智国际旅游发展有限公司</t>
  </si>
  <si>
    <t>直连</t>
  </si>
  <si>
    <t>2282608</t>
  </si>
  <si>
    <t>曼谷汉萨尔酒店</t>
  </si>
  <si>
    <t>SEOW WEI TAT</t>
  </si>
  <si>
    <t>415.62</t>
  </si>
  <si>
    <t>505.00</t>
  </si>
  <si>
    <t>2021-10-24 14:02:52</t>
  </si>
  <si>
    <t>2021-10-23</t>
  </si>
  <si>
    <t>2282378</t>
  </si>
  <si>
    <t>巴厘岛努沙杜瓦威斯汀度假酒店</t>
  </si>
  <si>
    <t>huang xiaoxia</t>
  </si>
  <si>
    <t>376.11</t>
  </si>
  <si>
    <t>457.00</t>
  </si>
  <si>
    <t>2021-10-23 21:32:26</t>
  </si>
  <si>
    <t>2281984</t>
  </si>
  <si>
    <t>欧洲之星马德里酒店</t>
  </si>
  <si>
    <t>Lozano Menendez Manuel Julio</t>
  </si>
  <si>
    <t>596.68</t>
  </si>
  <si>
    <t>725.00</t>
  </si>
  <si>
    <t>2021-10-23 02:01:04</t>
  </si>
  <si>
    <t>2021-10-22</t>
  </si>
  <si>
    <t>2281520</t>
  </si>
  <si>
    <t>阿灵顿水晶城/里根国家机场万怡酒店</t>
  </si>
  <si>
    <t>Revels Christopher</t>
  </si>
  <si>
    <t>1554.32</t>
  </si>
  <si>
    <t>1887.00</t>
  </si>
  <si>
    <t>2021-10-22 06:00:22</t>
  </si>
  <si>
    <t>2021-10-21</t>
  </si>
  <si>
    <t>2280962</t>
  </si>
  <si>
    <t>印第安纳波利斯喜来登酒店(位于凯斯通克罗星)</t>
  </si>
  <si>
    <t>Peskay Katie Marie</t>
  </si>
  <si>
    <t>1036.34</t>
  </si>
  <si>
    <t>1258.00</t>
  </si>
  <si>
    <t>2021-10-21 01:45:49</t>
  </si>
  <si>
    <t>2021-10-20</t>
  </si>
  <si>
    <t>2280480</t>
  </si>
  <si>
    <t>拉古娜海滩太平洋边际酒店</t>
  </si>
  <si>
    <t>Foster Scott</t>
  </si>
  <si>
    <t>8381.08</t>
  </si>
  <si>
    <t>10191.00</t>
  </si>
  <si>
    <t>2021-10-20 06:28:05</t>
  </si>
  <si>
    <t>2021-10-19</t>
  </si>
  <si>
    <t>2280050</t>
  </si>
  <si>
    <t>亚特兰大巴克海特万豪春丘酒店</t>
  </si>
  <si>
    <t>Lee Jaewon</t>
  </si>
  <si>
    <t>1525.36</t>
  </si>
  <si>
    <t>1842.00</t>
  </si>
  <si>
    <t>2021-10-19 10:32:56</t>
  </si>
  <si>
    <t>2021-10-14</t>
  </si>
  <si>
    <t>2277267</t>
  </si>
  <si>
    <t>多伦多马克姆万豪酒店</t>
  </si>
  <si>
    <t>Jiang Wanyan</t>
  </si>
  <si>
    <t>1624.34</t>
  </si>
  <si>
    <t>1962.00</t>
  </si>
  <si>
    <t>2021-10-14 12:55:03</t>
  </si>
  <si>
    <t>2021-10-09</t>
  </si>
  <si>
    <t>2275025</t>
  </si>
  <si>
    <t>撒哈拉赌场酒店</t>
  </si>
  <si>
    <t>Edwards Jackie</t>
  </si>
  <si>
    <t>6824.30</t>
  </si>
  <si>
    <t>8228.00</t>
  </si>
  <si>
    <t>2021-10-09 23:41:20</t>
  </si>
  <si>
    <t>2021-10-08</t>
  </si>
  <si>
    <t>2274305</t>
  </si>
  <si>
    <t>Martinez Jesse</t>
  </si>
  <si>
    <t>4418.32</t>
  </si>
  <si>
    <t>5322.00</t>
  </si>
  <si>
    <t>2021-10-08 09:40:28</t>
  </si>
  <si>
    <t>2021-10-07</t>
  </si>
  <si>
    <t>2274005</t>
  </si>
  <si>
    <t>温德姆新奥尔良法国区酒店</t>
  </si>
  <si>
    <t>GAO LITING</t>
  </si>
  <si>
    <t>737.13</t>
  </si>
  <si>
    <t>888.00</t>
  </si>
  <si>
    <t>2021-10-07 13:54:06</t>
  </si>
  <si>
    <t>2021-09-30</t>
  </si>
  <si>
    <t>2269591</t>
  </si>
  <si>
    <t>Residence Inn by Marriott Dallas by the Galleria</t>
  </si>
  <si>
    <t>Summers William</t>
  </si>
  <si>
    <t>2360.42</t>
  </si>
  <si>
    <t>2835.00</t>
  </si>
  <si>
    <t>2021-09-30 14:20:59</t>
  </si>
  <si>
    <t>2021-09-22</t>
  </si>
  <si>
    <t>2260860</t>
  </si>
  <si>
    <t>卡特酒庄及度假村</t>
  </si>
  <si>
    <t>Wipfli Jakob Anthony</t>
  </si>
  <si>
    <t>4997.13</t>
  </si>
  <si>
    <t>6004.00</t>
  </si>
  <si>
    <t>2021-09-22 07:38:56</t>
  </si>
  <si>
    <t>2021-09-13</t>
  </si>
  <si>
    <t>2252100</t>
  </si>
  <si>
    <t>星光酒店</t>
  </si>
  <si>
    <t>Jimenez Abraham,Gomez Karen</t>
  </si>
  <si>
    <t>2714.43</t>
  </si>
  <si>
    <t>3270.00</t>
  </si>
  <si>
    <t>2021-09-13 12:02:55</t>
  </si>
  <si>
    <t>2021-06-28</t>
  </si>
  <si>
    <t>2175864</t>
  </si>
  <si>
    <t>旧金山马奎斯联合广场万豪酒店</t>
  </si>
  <si>
    <t>Duran Antonio</t>
  </si>
  <si>
    <t>2635.21</t>
  </si>
  <si>
    <t>3162.00</t>
  </si>
  <si>
    <t>2021-06-28 15:08:07</t>
  </si>
  <si>
    <t>2175368</t>
  </si>
  <si>
    <t>迈阿密YVE酒店</t>
  </si>
  <si>
    <t>Mejia Estela</t>
  </si>
  <si>
    <t>10305.82</t>
  </si>
  <si>
    <t>12366.00</t>
  </si>
  <si>
    <t>2021-06-28 06:34:40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</si>
</sst>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16274700367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44491</v>
      </c>
      <c r="G2" s="5">
        <v>44494</v>
      </c>
      <c r="H2" s="4">
        <v>1</v>
      </c>
      <c r="I2" s="4">
        <v>3</v>
      </c>
      <c r="J2" s="4">
        <v>3</v>
      </c>
      <c r="K2" s="4" t="s">
        <v>29</v>
      </c>
      <c r="L2" s="4">
        <v>3270</v>
      </c>
      <c r="M2" s="4">
        <v>3270</v>
      </c>
      <c r="N2" s="4" t="s">
        <v>30</v>
      </c>
      <c r="O2" s="4" t="s">
        <v>31</v>
      </c>
      <c r="P2" s="4" t="s">
        <v>32</v>
      </c>
      <c r="Q2" s="4">
        <v>0</v>
      </c>
      <c r="R2" s="6">
        <v>44452</v>
      </c>
      <c r="S2" s="5">
        <v>44497</v>
      </c>
      <c r="T2" s="4" t="s">
        <v>33</v>
      </c>
      <c r="U2" s="4">
        <v>3270</v>
      </c>
      <c r="V2" s="4">
        <v>0</v>
      </c>
      <c r="W2" s="4">
        <v>0</v>
      </c>
      <c r="X2" s="4">
        <v>2252100</v>
      </c>
      <c r="Y2" s="4">
        <v>55222</v>
      </c>
    </row>
    <row r="3" s="4" customFormat="1" spans="1:25">
      <c r="A3" s="4">
        <v>16336386746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44491</v>
      </c>
      <c r="G3" s="5">
        <v>44494</v>
      </c>
      <c r="H3" s="4">
        <v>1</v>
      </c>
      <c r="I3" s="4">
        <v>3</v>
      </c>
      <c r="J3" s="4">
        <v>3</v>
      </c>
      <c r="K3" s="4" t="s">
        <v>29</v>
      </c>
      <c r="L3" s="4">
        <v>6004</v>
      </c>
      <c r="M3" s="4">
        <v>6004</v>
      </c>
      <c r="N3" s="4" t="s">
        <v>36</v>
      </c>
      <c r="O3" s="4" t="s">
        <v>31</v>
      </c>
      <c r="P3" s="4" t="s">
        <v>32</v>
      </c>
      <c r="Q3" s="4">
        <v>0</v>
      </c>
      <c r="R3" s="6">
        <v>44461</v>
      </c>
      <c r="S3" s="5">
        <v>44497</v>
      </c>
      <c r="T3" s="4" t="s">
        <v>33</v>
      </c>
      <c r="U3" s="4">
        <v>6004</v>
      </c>
      <c r="V3" s="4">
        <v>0</v>
      </c>
      <c r="W3" s="4">
        <v>0</v>
      </c>
      <c r="X3" s="4">
        <v>2260860</v>
      </c>
      <c r="Y3" s="4" t="s">
        <v>37</v>
      </c>
    </row>
    <row r="4" s="4" customFormat="1" spans="1:25">
      <c r="A4" s="4">
        <v>16413411167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44491</v>
      </c>
      <c r="G4" s="5">
        <v>44494</v>
      </c>
      <c r="H4" s="4">
        <v>1</v>
      </c>
      <c r="I4" s="4">
        <v>3</v>
      </c>
      <c r="J4" s="4">
        <v>3</v>
      </c>
      <c r="K4" s="4" t="s">
        <v>29</v>
      </c>
      <c r="L4" s="4">
        <v>2835</v>
      </c>
      <c r="M4" s="4">
        <v>2835</v>
      </c>
      <c r="N4" s="4" t="s">
        <v>40</v>
      </c>
      <c r="O4" s="4" t="s">
        <v>31</v>
      </c>
      <c r="P4" s="4" t="s">
        <v>32</v>
      </c>
      <c r="Q4" s="4">
        <v>0</v>
      </c>
      <c r="R4" s="6">
        <v>44469</v>
      </c>
      <c r="S4" s="5">
        <v>44497</v>
      </c>
      <c r="T4" s="4" t="s">
        <v>33</v>
      </c>
      <c r="U4" s="4">
        <v>2835</v>
      </c>
      <c r="V4" s="4">
        <v>0</v>
      </c>
      <c r="W4" s="4">
        <v>0</v>
      </c>
      <c r="X4" s="4">
        <v>2269591</v>
      </c>
      <c r="Y4" s="4">
        <v>98485078</v>
      </c>
    </row>
    <row r="5" s="4" customFormat="1" spans="1:25">
      <c r="A5" s="4">
        <v>16487978703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44493</v>
      </c>
      <c r="G5" s="5">
        <v>44494</v>
      </c>
      <c r="H5" s="4">
        <v>1</v>
      </c>
      <c r="I5" s="4">
        <v>1</v>
      </c>
      <c r="J5" s="4">
        <v>1</v>
      </c>
      <c r="K5" s="4" t="s">
        <v>29</v>
      </c>
      <c r="L5" s="4">
        <v>888</v>
      </c>
      <c r="M5" s="4">
        <v>888</v>
      </c>
      <c r="N5" s="4" t="s">
        <v>43</v>
      </c>
      <c r="O5" s="4" t="s">
        <v>31</v>
      </c>
      <c r="P5" s="4" t="s">
        <v>32</v>
      </c>
      <c r="Q5" s="4">
        <v>0</v>
      </c>
      <c r="R5" s="6">
        <v>44476</v>
      </c>
      <c r="S5" s="5">
        <v>44497</v>
      </c>
      <c r="T5" s="4" t="s">
        <v>33</v>
      </c>
      <c r="U5" s="4">
        <v>888</v>
      </c>
      <c r="V5" s="4">
        <v>0</v>
      </c>
      <c r="W5" s="4">
        <v>0</v>
      </c>
      <c r="X5" s="4">
        <v>2274005</v>
      </c>
      <c r="Y5" s="4">
        <v>272943045</v>
      </c>
    </row>
    <row r="6" s="4" customFormat="1" spans="1:24">
      <c r="A6" s="4">
        <v>16494416996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44491</v>
      </c>
      <c r="G6" s="5">
        <v>44494</v>
      </c>
      <c r="H6" s="4">
        <v>1</v>
      </c>
      <c r="I6" s="4">
        <v>3</v>
      </c>
      <c r="J6" s="4">
        <v>3</v>
      </c>
      <c r="K6" s="4" t="s">
        <v>29</v>
      </c>
      <c r="L6" s="4">
        <v>5322</v>
      </c>
      <c r="M6" s="4">
        <v>5322</v>
      </c>
      <c r="N6" s="4" t="s">
        <v>46</v>
      </c>
      <c r="O6" s="4" t="s">
        <v>31</v>
      </c>
      <c r="P6" s="4" t="s">
        <v>32</v>
      </c>
      <c r="Q6" s="4">
        <v>0</v>
      </c>
      <c r="R6" s="6">
        <v>44477</v>
      </c>
      <c r="S6" s="5">
        <v>44497</v>
      </c>
      <c r="T6" s="4" t="s">
        <v>33</v>
      </c>
      <c r="U6" s="4">
        <v>5322</v>
      </c>
      <c r="V6" s="4">
        <v>0</v>
      </c>
      <c r="W6" s="4">
        <v>0</v>
      </c>
      <c r="X6" s="4">
        <v>2274305</v>
      </c>
    </row>
    <row r="7" s="4" customFormat="1" spans="1:25">
      <c r="A7" s="4">
        <v>16506475917</v>
      </c>
      <c r="B7" s="4" t="s">
        <v>25</v>
      </c>
      <c r="C7" s="4" t="s">
        <v>26</v>
      </c>
      <c r="D7" s="4" t="s">
        <v>44</v>
      </c>
      <c r="E7" s="4" t="s">
        <v>47</v>
      </c>
      <c r="F7" s="5">
        <v>44490</v>
      </c>
      <c r="G7" s="5">
        <v>44494</v>
      </c>
      <c r="H7" s="4">
        <v>1</v>
      </c>
      <c r="I7" s="4">
        <v>4</v>
      </c>
      <c r="J7" s="4">
        <v>4</v>
      </c>
      <c r="K7" s="4" t="s">
        <v>29</v>
      </c>
      <c r="L7" s="4">
        <v>8228</v>
      </c>
      <c r="M7" s="4">
        <v>8228</v>
      </c>
      <c r="N7" s="4" t="s">
        <v>48</v>
      </c>
      <c r="O7" s="4" t="s">
        <v>31</v>
      </c>
      <c r="P7" s="4" t="s">
        <v>32</v>
      </c>
      <c r="Q7" s="4">
        <v>0</v>
      </c>
      <c r="R7" s="6">
        <v>44478</v>
      </c>
      <c r="S7" s="5">
        <v>44497</v>
      </c>
      <c r="T7" s="4" t="s">
        <v>33</v>
      </c>
      <c r="U7" s="4">
        <v>8228</v>
      </c>
      <c r="V7" s="4">
        <v>0</v>
      </c>
      <c r="W7" s="4">
        <v>0</v>
      </c>
      <c r="X7" s="4">
        <v>2275025</v>
      </c>
      <c r="Y7" s="4">
        <v>1175543</v>
      </c>
    </row>
    <row r="8" s="4" customFormat="1" spans="1:25">
      <c r="A8" s="4">
        <v>16541634835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44491</v>
      </c>
      <c r="G8" s="5">
        <v>44494</v>
      </c>
      <c r="H8" s="4">
        <v>1</v>
      </c>
      <c r="I8" s="4">
        <v>3</v>
      </c>
      <c r="J8" s="4">
        <v>3</v>
      </c>
      <c r="K8" s="4" t="s">
        <v>29</v>
      </c>
      <c r="L8" s="4">
        <v>1962</v>
      </c>
      <c r="M8" s="4">
        <v>1962</v>
      </c>
      <c r="N8" s="4" t="s">
        <v>51</v>
      </c>
      <c r="O8" s="4" t="s">
        <v>31</v>
      </c>
      <c r="P8" s="4" t="s">
        <v>32</v>
      </c>
      <c r="Q8" s="4">
        <v>0</v>
      </c>
      <c r="R8" s="6">
        <v>44483</v>
      </c>
      <c r="S8" s="5">
        <v>44497</v>
      </c>
      <c r="T8" s="4" t="s">
        <v>33</v>
      </c>
      <c r="U8" s="4">
        <v>1962</v>
      </c>
      <c r="V8" s="4">
        <v>0</v>
      </c>
      <c r="W8" s="4">
        <v>0</v>
      </c>
      <c r="X8" s="4"/>
      <c r="Y8" s="4">
        <v>82481117</v>
      </c>
    </row>
    <row r="9" s="4" customFormat="1" spans="1:25">
      <c r="A9" s="4">
        <v>16593920591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44492</v>
      </c>
      <c r="G9" s="5">
        <v>44494</v>
      </c>
      <c r="H9" s="4">
        <v>1</v>
      </c>
      <c r="I9" s="4">
        <v>2</v>
      </c>
      <c r="J9" s="4">
        <v>2</v>
      </c>
      <c r="K9" s="4" t="s">
        <v>29</v>
      </c>
      <c r="L9" s="4">
        <v>1842</v>
      </c>
      <c r="M9" s="4">
        <v>1842</v>
      </c>
      <c r="N9" s="4" t="s">
        <v>54</v>
      </c>
      <c r="O9" s="4" t="s">
        <v>31</v>
      </c>
      <c r="P9" s="4" t="s">
        <v>32</v>
      </c>
      <c r="Q9" s="4">
        <v>0</v>
      </c>
      <c r="R9" s="6">
        <v>44488</v>
      </c>
      <c r="S9" s="5">
        <v>44497</v>
      </c>
      <c r="T9" s="4" t="s">
        <v>33</v>
      </c>
      <c r="U9" s="4">
        <v>1842</v>
      </c>
      <c r="V9" s="4">
        <v>0</v>
      </c>
      <c r="W9" s="4">
        <v>0</v>
      </c>
      <c r="X9" s="4"/>
      <c r="Y9" s="4">
        <v>86588364</v>
      </c>
    </row>
    <row r="10" s="4" customFormat="1" spans="1:25">
      <c r="A10" s="4">
        <v>16602325870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44491</v>
      </c>
      <c r="G10" s="5">
        <v>44494</v>
      </c>
      <c r="H10" s="4">
        <v>1</v>
      </c>
      <c r="I10" s="4">
        <v>3</v>
      </c>
      <c r="J10" s="4">
        <v>3</v>
      </c>
      <c r="K10" s="4" t="s">
        <v>29</v>
      </c>
      <c r="L10" s="4">
        <v>10191</v>
      </c>
      <c r="M10" s="4">
        <v>10191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44489</v>
      </c>
      <c r="S10" s="5">
        <v>44497</v>
      </c>
      <c r="T10" s="4" t="s">
        <v>33</v>
      </c>
      <c r="U10" s="4">
        <v>10191</v>
      </c>
      <c r="V10" s="4">
        <v>0</v>
      </c>
      <c r="W10" s="4">
        <v>0</v>
      </c>
      <c r="X10" s="4"/>
      <c r="Y10" s="4" t="s">
        <v>58</v>
      </c>
    </row>
    <row r="11" s="4" customFormat="1" spans="1:25">
      <c r="A11" s="4">
        <v>16612640739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44493</v>
      </c>
      <c r="G11" s="5">
        <v>44494</v>
      </c>
      <c r="H11" s="4">
        <v>2</v>
      </c>
      <c r="I11" s="4">
        <v>1</v>
      </c>
      <c r="J11" s="4">
        <v>2</v>
      </c>
      <c r="K11" s="4" t="s">
        <v>29</v>
      </c>
      <c r="L11" s="4">
        <v>1258</v>
      </c>
      <c r="M11" s="4">
        <v>1258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44490</v>
      </c>
      <c r="S11" s="5">
        <v>44497</v>
      </c>
      <c r="T11" s="4" t="s">
        <v>33</v>
      </c>
      <c r="U11" s="4">
        <v>1258</v>
      </c>
      <c r="V11" s="4">
        <v>0</v>
      </c>
      <c r="W11" s="4">
        <v>0</v>
      </c>
      <c r="X11" s="4">
        <v>2280962</v>
      </c>
      <c r="Y11" s="4" t="s">
        <v>62</v>
      </c>
    </row>
    <row r="12" s="4" customFormat="1" spans="1:25">
      <c r="A12" s="4">
        <v>16624713270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44491</v>
      </c>
      <c r="G12" s="5">
        <v>44494</v>
      </c>
      <c r="H12" s="4">
        <v>1</v>
      </c>
      <c r="I12" s="4">
        <v>3</v>
      </c>
      <c r="J12" s="4">
        <v>3</v>
      </c>
      <c r="K12" s="4" t="s">
        <v>29</v>
      </c>
      <c r="L12" s="4">
        <v>1887</v>
      </c>
      <c r="M12" s="4">
        <v>1887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44491</v>
      </c>
      <c r="S12" s="5">
        <v>44497</v>
      </c>
      <c r="T12" s="4" t="s">
        <v>33</v>
      </c>
      <c r="U12" s="4">
        <v>1887</v>
      </c>
      <c r="V12" s="4">
        <v>0</v>
      </c>
      <c r="W12" s="4">
        <v>0</v>
      </c>
      <c r="X12" s="4"/>
      <c r="Y12" s="4">
        <v>89507112</v>
      </c>
    </row>
    <row r="13" s="4" customFormat="1" spans="1:23">
      <c r="A13" s="4">
        <v>16637306489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44493</v>
      </c>
      <c r="G13" s="5">
        <v>44494</v>
      </c>
      <c r="H13" s="4">
        <v>1</v>
      </c>
      <c r="I13" s="4">
        <v>1</v>
      </c>
      <c r="J13" s="4">
        <v>1</v>
      </c>
      <c r="K13" s="4" t="s">
        <v>29</v>
      </c>
      <c r="L13" s="4">
        <v>725</v>
      </c>
      <c r="M13" s="4">
        <v>725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44492</v>
      </c>
      <c r="S13" s="5">
        <v>44497</v>
      </c>
      <c r="T13" s="4" t="s">
        <v>33</v>
      </c>
      <c r="U13" s="4">
        <v>725</v>
      </c>
      <c r="V13" s="4">
        <v>0</v>
      </c>
      <c r="W13" s="4">
        <v>0</v>
      </c>
    </row>
    <row r="14" s="4" customFormat="1" spans="1:25">
      <c r="A14" s="4">
        <v>16646722276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44493</v>
      </c>
      <c r="G14" s="5">
        <v>44494</v>
      </c>
      <c r="H14" s="4">
        <v>1</v>
      </c>
      <c r="I14" s="4">
        <v>1</v>
      </c>
      <c r="J14" s="4">
        <v>1</v>
      </c>
      <c r="K14" s="4" t="s">
        <v>29</v>
      </c>
      <c r="L14" s="4">
        <v>457</v>
      </c>
      <c r="M14" s="4">
        <v>457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44492</v>
      </c>
      <c r="S14" s="5">
        <v>44497</v>
      </c>
      <c r="T14" s="4" t="s">
        <v>33</v>
      </c>
      <c r="U14" s="4">
        <v>457</v>
      </c>
      <c r="V14" s="4">
        <v>0</v>
      </c>
      <c r="W14" s="4">
        <v>0</v>
      </c>
      <c r="X14" s="4">
        <v>2282378</v>
      </c>
      <c r="Y14" s="4">
        <v>90904550</v>
      </c>
    </row>
    <row r="15" s="4" customFormat="1" spans="1:25">
      <c r="A15" s="4">
        <v>16648777826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44493</v>
      </c>
      <c r="G15" s="5">
        <v>44494</v>
      </c>
      <c r="H15" s="4">
        <v>1</v>
      </c>
      <c r="I15" s="4">
        <v>1</v>
      </c>
      <c r="J15" s="4">
        <v>1</v>
      </c>
      <c r="K15" s="4" t="s">
        <v>29</v>
      </c>
      <c r="L15" s="4">
        <v>505</v>
      </c>
      <c r="M15" s="4">
        <v>505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44493</v>
      </c>
      <c r="S15" s="5">
        <v>44497</v>
      </c>
      <c r="T15" s="4" t="s">
        <v>33</v>
      </c>
      <c r="U15" s="4">
        <v>505</v>
      </c>
      <c r="V15" s="4">
        <v>0</v>
      </c>
      <c r="W15" s="4">
        <v>0</v>
      </c>
      <c r="X15" s="4">
        <v>2282608</v>
      </c>
      <c r="Y15" s="4" t="s">
        <v>75</v>
      </c>
    </row>
    <row r="16" s="4" customFormat="1" spans="1:25">
      <c r="A16" s="4">
        <v>16649691477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44493</v>
      </c>
      <c r="G16" s="5">
        <v>44494</v>
      </c>
      <c r="H16" s="4">
        <v>1</v>
      </c>
      <c r="I16" s="4">
        <v>1</v>
      </c>
      <c r="J16" s="4">
        <v>1</v>
      </c>
      <c r="K16" s="4" t="s">
        <v>29</v>
      </c>
      <c r="L16" s="4">
        <v>777</v>
      </c>
      <c r="M16" s="4">
        <v>777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44493</v>
      </c>
      <c r="S16" s="5">
        <v>44497</v>
      </c>
      <c r="T16" s="4" t="s">
        <v>33</v>
      </c>
      <c r="U16" s="4">
        <v>777</v>
      </c>
      <c r="V16" s="4">
        <v>0</v>
      </c>
      <c r="W16" s="4">
        <v>0</v>
      </c>
      <c r="X16" s="4">
        <v>2282664</v>
      </c>
      <c r="Y16" s="4">
        <v>91399382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E31" sqref="E31"/>
    </sheetView>
  </sheetViews>
  <sheetFormatPr defaultColWidth="9" defaultRowHeight="13.5"/>
  <cols>
    <col min="1" max="1" width="12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16274700367</v>
      </c>
      <c r="B2" s="5">
        <v>44491</v>
      </c>
      <c r="C2" s="5">
        <v>44494</v>
      </c>
      <c r="D2" s="4">
        <v>3270</v>
      </c>
      <c r="E2" s="4" t="str">
        <f>VLOOKUP(A2,HOP!A:L,12,0)</f>
        <v>3270.00</v>
      </c>
      <c r="F2" s="4" t="str">
        <f>VLOOKUP(A2,HOP!A:C,3,0)</f>
        <v>2252100</v>
      </c>
      <c r="G2" s="4">
        <f>D2-E2</f>
        <v>0</v>
      </c>
      <c r="H2" s="4" t="str">
        <f>$H$1&amp;F2</f>
        <v>，2252100</v>
      </c>
      <c r="I2" s="4" t="str">
        <f>VLOOKUP(A2,HOP!A:T,20,0)</f>
        <v>直连</v>
      </c>
    </row>
    <row r="3" s="4" customFormat="1" spans="1:9">
      <c r="A3" s="4">
        <v>16336386746</v>
      </c>
      <c r="B3" s="5">
        <v>44491</v>
      </c>
      <c r="C3" s="5">
        <v>44494</v>
      </c>
      <c r="D3" s="4">
        <v>6004</v>
      </c>
      <c r="E3" s="4" t="str">
        <f>VLOOKUP(A3,HOP!A:L,12,0)</f>
        <v>6004.00</v>
      </c>
      <c r="F3" s="4" t="str">
        <f>VLOOKUP(A3,HOP!A:C,3,0)</f>
        <v>2260860</v>
      </c>
      <c r="G3" s="4">
        <f t="shared" ref="G3:G16" si="0">D3-E3</f>
        <v>0</v>
      </c>
      <c r="H3" s="4" t="str">
        <f t="shared" ref="H3:H16" si="1">$H$1&amp;F3</f>
        <v>，2260860</v>
      </c>
      <c r="I3" s="4" t="str">
        <f>VLOOKUP(A3,HOP!A:T,20,0)</f>
        <v>直连</v>
      </c>
    </row>
    <row r="4" s="4" customFormat="1" spans="1:9">
      <c r="A4" s="4">
        <v>16413411167</v>
      </c>
      <c r="B4" s="5">
        <v>44491</v>
      </c>
      <c r="C4" s="5">
        <v>44494</v>
      </c>
      <c r="D4" s="4">
        <v>2835</v>
      </c>
      <c r="E4" s="4" t="str">
        <f>VLOOKUP(A4,HOP!A:L,12,0)</f>
        <v>2835.00</v>
      </c>
      <c r="F4" s="4" t="str">
        <f>VLOOKUP(A4,HOP!A:C,3,0)</f>
        <v>2269591</v>
      </c>
      <c r="G4" s="4">
        <f t="shared" si="0"/>
        <v>0</v>
      </c>
      <c r="H4" s="4" t="str">
        <f t="shared" si="1"/>
        <v>，2269591</v>
      </c>
      <c r="I4" s="4" t="str">
        <f>VLOOKUP(A4,HOP!A:T,20,0)</f>
        <v>直连</v>
      </c>
    </row>
    <row r="5" s="4" customFormat="1" spans="1:9">
      <c r="A5" s="4">
        <v>16487978703</v>
      </c>
      <c r="B5" s="5">
        <v>44493</v>
      </c>
      <c r="C5" s="5">
        <v>44494</v>
      </c>
      <c r="D5" s="4">
        <v>888</v>
      </c>
      <c r="E5" s="4" t="str">
        <f>VLOOKUP(A5,HOP!A:L,12,0)</f>
        <v>888.00</v>
      </c>
      <c r="F5" s="4" t="str">
        <f>VLOOKUP(A5,HOP!A:C,3,0)</f>
        <v>2274005</v>
      </c>
      <c r="G5" s="4">
        <f t="shared" si="0"/>
        <v>0</v>
      </c>
      <c r="H5" s="4" t="str">
        <f t="shared" si="1"/>
        <v>，2274005</v>
      </c>
      <c r="I5" s="4" t="str">
        <f>VLOOKUP(A5,HOP!A:T,20,0)</f>
        <v>直连</v>
      </c>
    </row>
    <row r="6" s="4" customFormat="1" spans="1:9">
      <c r="A6" s="4">
        <v>16494416996</v>
      </c>
      <c r="B6" s="5">
        <v>44491</v>
      </c>
      <c r="C6" s="5">
        <v>44494</v>
      </c>
      <c r="D6" s="4">
        <v>5322</v>
      </c>
      <c r="E6" s="4" t="str">
        <f>VLOOKUP(A6,HOP!A:L,12,0)</f>
        <v>5322.00</v>
      </c>
      <c r="F6" s="4" t="str">
        <f>VLOOKUP(A6,HOP!A:C,3,0)</f>
        <v>2274305</v>
      </c>
      <c r="G6" s="4">
        <f t="shared" si="0"/>
        <v>0</v>
      </c>
      <c r="H6" s="4" t="str">
        <f t="shared" si="1"/>
        <v>，2274305</v>
      </c>
      <c r="I6" s="4" t="str">
        <f>VLOOKUP(A6,HOP!A:T,20,0)</f>
        <v>直连</v>
      </c>
    </row>
    <row r="7" s="4" customFormat="1" spans="1:9">
      <c r="A7" s="4">
        <v>16506475917</v>
      </c>
      <c r="B7" s="5">
        <v>44490</v>
      </c>
      <c r="C7" s="5">
        <v>44494</v>
      </c>
      <c r="D7" s="4">
        <v>8228</v>
      </c>
      <c r="E7" s="4" t="str">
        <f>VLOOKUP(A7,HOP!A:L,12,0)</f>
        <v>8228.00</v>
      </c>
      <c r="F7" s="4" t="str">
        <f>VLOOKUP(A7,HOP!A:C,3,0)</f>
        <v>2275025</v>
      </c>
      <c r="G7" s="4">
        <f t="shared" si="0"/>
        <v>0</v>
      </c>
      <c r="H7" s="4" t="str">
        <f t="shared" si="1"/>
        <v>，2275025</v>
      </c>
      <c r="I7" s="4" t="str">
        <f>VLOOKUP(A7,HOP!A:T,20,0)</f>
        <v>直连</v>
      </c>
    </row>
    <row r="8" s="4" customFormat="1" spans="1:9">
      <c r="A8" s="4">
        <v>16541634835</v>
      </c>
      <c r="B8" s="5">
        <v>44491</v>
      </c>
      <c r="C8" s="5">
        <v>44494</v>
      </c>
      <c r="D8" s="4">
        <v>1962</v>
      </c>
      <c r="E8" s="4" t="str">
        <f>VLOOKUP(A8,HOP!A:L,12,0)</f>
        <v>1962.00</v>
      </c>
      <c r="F8" s="4" t="str">
        <f>VLOOKUP(A8,HOP!A:C,3,0)</f>
        <v>2277267</v>
      </c>
      <c r="G8" s="4">
        <f t="shared" si="0"/>
        <v>0</v>
      </c>
      <c r="H8" s="4" t="str">
        <f t="shared" si="1"/>
        <v>，2277267</v>
      </c>
      <c r="I8" s="4" t="str">
        <f>VLOOKUP(A8,HOP!A:T,20,0)</f>
        <v>直连</v>
      </c>
    </row>
    <row r="9" s="4" customFormat="1" spans="1:9">
      <c r="A9" s="4">
        <v>16593920591</v>
      </c>
      <c r="B9" s="5">
        <v>44492</v>
      </c>
      <c r="C9" s="5">
        <v>44494</v>
      </c>
      <c r="D9" s="4">
        <v>1842</v>
      </c>
      <c r="E9" s="4" t="str">
        <f>VLOOKUP(A9,HOP!A:L,12,0)</f>
        <v>1842.00</v>
      </c>
      <c r="F9" s="4" t="str">
        <f>VLOOKUP(A9,HOP!A:C,3,0)</f>
        <v>2280050</v>
      </c>
      <c r="G9" s="4">
        <f t="shared" si="0"/>
        <v>0</v>
      </c>
      <c r="H9" s="4" t="str">
        <f t="shared" si="1"/>
        <v>，2280050</v>
      </c>
      <c r="I9" s="4" t="str">
        <f>VLOOKUP(A9,HOP!A:T,20,0)</f>
        <v>直连</v>
      </c>
    </row>
    <row r="10" s="4" customFormat="1" spans="1:9">
      <c r="A10" s="4">
        <v>16602325870</v>
      </c>
      <c r="B10" s="5">
        <v>44491</v>
      </c>
      <c r="C10" s="5">
        <v>44494</v>
      </c>
      <c r="D10" s="4">
        <v>10191</v>
      </c>
      <c r="E10" s="4" t="str">
        <f>VLOOKUP(A10,HOP!A:L,12,0)</f>
        <v>10191.00</v>
      </c>
      <c r="F10" s="4" t="str">
        <f>VLOOKUP(A10,HOP!A:C,3,0)</f>
        <v>2280480</v>
      </c>
      <c r="G10" s="4">
        <f t="shared" si="0"/>
        <v>0</v>
      </c>
      <c r="H10" s="4" t="str">
        <f t="shared" si="1"/>
        <v>，2280480</v>
      </c>
      <c r="I10" s="4" t="str">
        <f>VLOOKUP(A10,HOP!A:T,20,0)</f>
        <v>直连</v>
      </c>
    </row>
    <row r="11" s="4" customFormat="1" spans="1:9">
      <c r="A11" s="4">
        <v>16612640739</v>
      </c>
      <c r="B11" s="5">
        <v>44493</v>
      </c>
      <c r="C11" s="5">
        <v>44494</v>
      </c>
      <c r="D11" s="4">
        <v>1258</v>
      </c>
      <c r="E11" s="4" t="str">
        <f>VLOOKUP(A11,HOP!A:L,12,0)</f>
        <v>1258.00</v>
      </c>
      <c r="F11" s="4" t="str">
        <f>VLOOKUP(A11,HOP!A:C,3,0)</f>
        <v>2280962</v>
      </c>
      <c r="G11" s="4">
        <f t="shared" si="0"/>
        <v>0</v>
      </c>
      <c r="H11" s="4" t="str">
        <f t="shared" si="1"/>
        <v>，2280962</v>
      </c>
      <c r="I11" s="4" t="str">
        <f>VLOOKUP(A11,HOP!A:T,20,0)</f>
        <v>直连</v>
      </c>
    </row>
    <row r="12" s="4" customFormat="1" spans="1:9">
      <c r="A12" s="4">
        <v>16624713270</v>
      </c>
      <c r="B12" s="5">
        <v>44491</v>
      </c>
      <c r="C12" s="5">
        <v>44494</v>
      </c>
      <c r="D12" s="4">
        <v>1887</v>
      </c>
      <c r="E12" s="4" t="str">
        <f>VLOOKUP(A12,HOP!A:L,12,0)</f>
        <v>1887.00</v>
      </c>
      <c r="F12" s="4" t="str">
        <f>VLOOKUP(A12,HOP!A:C,3,0)</f>
        <v>2281520</v>
      </c>
      <c r="G12" s="4">
        <f t="shared" si="0"/>
        <v>0</v>
      </c>
      <c r="H12" s="4" t="str">
        <f t="shared" si="1"/>
        <v>，2281520</v>
      </c>
      <c r="I12" s="4" t="str">
        <f>VLOOKUP(A12,HOP!A:T,20,0)</f>
        <v>直连</v>
      </c>
    </row>
    <row r="13" s="4" customFormat="1" spans="1:9">
      <c r="A13" s="4">
        <v>16637306489</v>
      </c>
      <c r="B13" s="5">
        <v>44493</v>
      </c>
      <c r="C13" s="5">
        <v>44494</v>
      </c>
      <c r="D13" s="4">
        <v>725</v>
      </c>
      <c r="E13" s="4" t="str">
        <f>VLOOKUP(A13,HOP!A:L,12,0)</f>
        <v>725.00</v>
      </c>
      <c r="F13" s="4" t="str">
        <f>VLOOKUP(A13,HOP!A:C,3,0)</f>
        <v>2281984</v>
      </c>
      <c r="G13" s="4">
        <f t="shared" si="0"/>
        <v>0</v>
      </c>
      <c r="H13" s="4" t="str">
        <f t="shared" si="1"/>
        <v>，2281984</v>
      </c>
      <c r="I13" s="4" t="str">
        <f>VLOOKUP(A13,HOP!A:T,20,0)</f>
        <v>直连</v>
      </c>
    </row>
    <row r="14" s="4" customFormat="1" spans="1:9">
      <c r="A14" s="4">
        <v>16646722276</v>
      </c>
      <c r="B14" s="5">
        <v>44493</v>
      </c>
      <c r="C14" s="5">
        <v>44494</v>
      </c>
      <c r="D14" s="4">
        <v>457</v>
      </c>
      <c r="E14" s="4" t="str">
        <f>VLOOKUP(A14,HOP!A:L,12,0)</f>
        <v>457.00</v>
      </c>
      <c r="F14" s="4" t="str">
        <f>VLOOKUP(A14,HOP!A:C,3,0)</f>
        <v>2282378</v>
      </c>
      <c r="G14" s="4">
        <f t="shared" si="0"/>
        <v>0</v>
      </c>
      <c r="H14" s="4" t="str">
        <f t="shared" si="1"/>
        <v>，2282378</v>
      </c>
      <c r="I14" s="4" t="str">
        <f>VLOOKUP(A14,HOP!A:T,20,0)</f>
        <v>直连</v>
      </c>
    </row>
    <row r="15" s="4" customFormat="1" spans="1:9">
      <c r="A15" s="4">
        <v>16648777826</v>
      </c>
      <c r="B15" s="5">
        <v>44493</v>
      </c>
      <c r="C15" s="5">
        <v>44494</v>
      </c>
      <c r="D15" s="4">
        <v>505</v>
      </c>
      <c r="E15" s="4" t="str">
        <f>VLOOKUP(A15,HOP!A:L,12,0)</f>
        <v>505.00</v>
      </c>
      <c r="F15" s="4" t="str">
        <f>VLOOKUP(A15,HOP!A:C,3,0)</f>
        <v>2282608</v>
      </c>
      <c r="G15" s="4">
        <f t="shared" si="0"/>
        <v>0</v>
      </c>
      <c r="H15" s="4" t="str">
        <f t="shared" si="1"/>
        <v>，2282608</v>
      </c>
      <c r="I15" s="4" t="str">
        <f>VLOOKUP(A15,HOP!A:T,20,0)</f>
        <v>直连</v>
      </c>
    </row>
    <row r="16" s="4" customFormat="1" spans="1:9">
      <c r="A16" s="4">
        <v>16649691477</v>
      </c>
      <c r="B16" s="5">
        <v>44493</v>
      </c>
      <c r="C16" s="5">
        <v>44494</v>
      </c>
      <c r="D16" s="4">
        <v>777</v>
      </c>
      <c r="E16" s="4" t="str">
        <f>VLOOKUP(A16,HOP!A:L,12,0)</f>
        <v>777.00</v>
      </c>
      <c r="F16" s="4" t="str">
        <f>VLOOKUP(A16,HOP!A:C,3,0)</f>
        <v>2282664</v>
      </c>
      <c r="G16" s="4">
        <f t="shared" si="0"/>
        <v>0</v>
      </c>
      <c r="H16" s="4" t="str">
        <f t="shared" si="1"/>
        <v>，2282664</v>
      </c>
      <c r="I16" s="4" t="str">
        <f>VLOOKUP(A16,HOP!A:T,20,0)</f>
        <v>直连</v>
      </c>
    </row>
    <row r="18" spans="4:4">
      <c r="D18" s="4">
        <f>SUM(D2:D17)</f>
        <v>46151</v>
      </c>
    </row>
    <row r="19" spans="4:4">
      <c r="D19" s="4" t="s">
        <v>80</v>
      </c>
    </row>
    <row r="22" spans="1:1">
      <c r="A22" s="4" t="s">
        <v>81</v>
      </c>
    </row>
    <row r="23" spans="1:1">
      <c r="A23" s="4" t="s">
        <v>82</v>
      </c>
    </row>
  </sheetData>
  <autoFilter ref="A1:XFD1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H31" sqref="H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</row>
    <row r="2" s="1" customFormat="1" spans="1:20">
      <c r="A2" s="3">
        <v>16649691477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100</v>
      </c>
      <c r="G2" s="1" t="s">
        <v>104</v>
      </c>
      <c r="H2" s="1" t="s">
        <v>105</v>
      </c>
      <c r="I2" s="1" t="s">
        <v>106</v>
      </c>
      <c r="J2" s="1" t="s">
        <v>29</v>
      </c>
      <c r="K2" s="1" t="s">
        <v>107</v>
      </c>
      <c r="L2" s="1" t="s">
        <v>107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16648777826</v>
      </c>
      <c r="B3" s="1" t="s">
        <v>100</v>
      </c>
      <c r="C3" s="1" t="s">
        <v>115</v>
      </c>
      <c r="D3" s="1" t="s">
        <v>116</v>
      </c>
      <c r="E3" s="1" t="s">
        <v>117</v>
      </c>
      <c r="F3" s="1" t="s">
        <v>100</v>
      </c>
      <c r="G3" s="1" t="s">
        <v>104</v>
      </c>
      <c r="H3" s="1" t="s">
        <v>105</v>
      </c>
      <c r="I3" s="1" t="s">
        <v>118</v>
      </c>
      <c r="J3" s="1" t="s">
        <v>29</v>
      </c>
      <c r="K3" s="1" t="s">
        <v>119</v>
      </c>
      <c r="L3" s="1" t="s">
        <v>119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120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16646722276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100</v>
      </c>
      <c r="G4" s="1" t="s">
        <v>104</v>
      </c>
      <c r="H4" s="1" t="s">
        <v>105</v>
      </c>
      <c r="I4" s="1" t="s">
        <v>125</v>
      </c>
      <c r="J4" s="1" t="s">
        <v>29</v>
      </c>
      <c r="K4" s="1" t="s">
        <v>126</v>
      </c>
      <c r="L4" s="1" t="s">
        <v>126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127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16637306489</v>
      </c>
      <c r="B5" s="1" t="s">
        <v>121</v>
      </c>
      <c r="C5" s="1" t="s">
        <v>128</v>
      </c>
      <c r="D5" s="1" t="s">
        <v>129</v>
      </c>
      <c r="E5" s="1" t="s">
        <v>130</v>
      </c>
      <c r="F5" s="1" t="s">
        <v>100</v>
      </c>
      <c r="G5" s="1" t="s">
        <v>104</v>
      </c>
      <c r="H5" s="1" t="s">
        <v>105</v>
      </c>
      <c r="I5" s="1" t="s">
        <v>131</v>
      </c>
      <c r="J5" s="1" t="s">
        <v>29</v>
      </c>
      <c r="K5" s="1" t="s">
        <v>132</v>
      </c>
      <c r="L5" s="1" t="s">
        <v>132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133</v>
      </c>
      <c r="R5" s="1" t="s">
        <v>112</v>
      </c>
      <c r="S5" s="1" t="s">
        <v>113</v>
      </c>
      <c r="T5" s="1" t="s">
        <v>114</v>
      </c>
    </row>
    <row r="6" s="1" customFormat="1" spans="1:20">
      <c r="A6" s="3">
        <v>16624713270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134</v>
      </c>
      <c r="G6" s="1" t="s">
        <v>104</v>
      </c>
      <c r="H6" s="1" t="s">
        <v>105</v>
      </c>
      <c r="I6" s="1" t="s">
        <v>138</v>
      </c>
      <c r="J6" s="1" t="s">
        <v>29</v>
      </c>
      <c r="K6" s="1" t="s">
        <v>139</v>
      </c>
      <c r="L6" s="1" t="s">
        <v>139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140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16612640739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100</v>
      </c>
      <c r="G7" s="1" t="s">
        <v>104</v>
      </c>
      <c r="H7" s="1" t="s">
        <v>105</v>
      </c>
      <c r="I7" s="1" t="s">
        <v>145</v>
      </c>
      <c r="J7" s="1" t="s">
        <v>29</v>
      </c>
      <c r="K7" s="1" t="s">
        <v>146</v>
      </c>
      <c r="L7" s="1" t="s">
        <v>146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147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16602325870</v>
      </c>
      <c r="B8" s="1" t="s">
        <v>148</v>
      </c>
      <c r="C8" s="1" t="s">
        <v>149</v>
      </c>
      <c r="D8" s="1" t="s">
        <v>150</v>
      </c>
      <c r="E8" s="1" t="s">
        <v>151</v>
      </c>
      <c r="F8" s="1" t="s">
        <v>134</v>
      </c>
      <c r="G8" s="1" t="s">
        <v>104</v>
      </c>
      <c r="H8" s="1" t="s">
        <v>105</v>
      </c>
      <c r="I8" s="1" t="s">
        <v>152</v>
      </c>
      <c r="J8" s="1" t="s">
        <v>29</v>
      </c>
      <c r="K8" s="1" t="s">
        <v>153</v>
      </c>
      <c r="L8" s="1" t="s">
        <v>153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154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16593920591</v>
      </c>
      <c r="B9" s="1" t="s">
        <v>155</v>
      </c>
      <c r="C9" s="1" t="s">
        <v>156</v>
      </c>
      <c r="D9" s="1" t="s">
        <v>157</v>
      </c>
      <c r="E9" s="1" t="s">
        <v>158</v>
      </c>
      <c r="F9" s="1" t="s">
        <v>121</v>
      </c>
      <c r="G9" s="1" t="s">
        <v>104</v>
      </c>
      <c r="H9" s="1" t="s">
        <v>105</v>
      </c>
      <c r="I9" s="1" t="s">
        <v>159</v>
      </c>
      <c r="J9" s="1" t="s">
        <v>29</v>
      </c>
      <c r="K9" s="1" t="s">
        <v>160</v>
      </c>
      <c r="L9" s="1" t="s">
        <v>160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161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16541634835</v>
      </c>
      <c r="B10" s="1" t="s">
        <v>162</v>
      </c>
      <c r="C10" s="1" t="s">
        <v>163</v>
      </c>
      <c r="D10" s="1" t="s">
        <v>164</v>
      </c>
      <c r="E10" s="1" t="s">
        <v>165</v>
      </c>
      <c r="F10" s="1" t="s">
        <v>134</v>
      </c>
      <c r="G10" s="1" t="s">
        <v>104</v>
      </c>
      <c r="H10" s="1" t="s">
        <v>105</v>
      </c>
      <c r="I10" s="1" t="s">
        <v>166</v>
      </c>
      <c r="J10" s="1" t="s">
        <v>29</v>
      </c>
      <c r="K10" s="1" t="s">
        <v>167</v>
      </c>
      <c r="L10" s="1" t="s">
        <v>167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168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16506475917</v>
      </c>
      <c r="B11" s="1" t="s">
        <v>169</v>
      </c>
      <c r="C11" s="1" t="s">
        <v>170</v>
      </c>
      <c r="D11" s="1" t="s">
        <v>171</v>
      </c>
      <c r="E11" s="1" t="s">
        <v>172</v>
      </c>
      <c r="F11" s="1" t="s">
        <v>141</v>
      </c>
      <c r="G11" s="1" t="s">
        <v>104</v>
      </c>
      <c r="H11" s="1" t="s">
        <v>105</v>
      </c>
      <c r="I11" s="1" t="s">
        <v>173</v>
      </c>
      <c r="J11" s="1" t="s">
        <v>29</v>
      </c>
      <c r="K11" s="1" t="s">
        <v>174</v>
      </c>
      <c r="L11" s="1" t="s">
        <v>174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175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16494416996</v>
      </c>
      <c r="B12" s="1" t="s">
        <v>176</v>
      </c>
      <c r="C12" s="1" t="s">
        <v>177</v>
      </c>
      <c r="D12" s="1" t="s">
        <v>171</v>
      </c>
      <c r="E12" s="1" t="s">
        <v>178</v>
      </c>
      <c r="F12" s="1" t="s">
        <v>134</v>
      </c>
      <c r="G12" s="1" t="s">
        <v>104</v>
      </c>
      <c r="H12" s="1" t="s">
        <v>105</v>
      </c>
      <c r="I12" s="1" t="s">
        <v>179</v>
      </c>
      <c r="J12" s="1" t="s">
        <v>29</v>
      </c>
      <c r="K12" s="1" t="s">
        <v>180</v>
      </c>
      <c r="L12" s="1" t="s">
        <v>180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181</v>
      </c>
      <c r="R12" s="1" t="s">
        <v>112</v>
      </c>
      <c r="S12" s="1" t="s">
        <v>113</v>
      </c>
      <c r="T12" s="1" t="s">
        <v>114</v>
      </c>
    </row>
    <row r="13" s="1" customFormat="1" spans="1:20">
      <c r="A13" s="3">
        <v>16487978703</v>
      </c>
      <c r="B13" s="1" t="s">
        <v>182</v>
      </c>
      <c r="C13" s="1" t="s">
        <v>183</v>
      </c>
      <c r="D13" s="1" t="s">
        <v>184</v>
      </c>
      <c r="E13" s="1" t="s">
        <v>185</v>
      </c>
      <c r="F13" s="1" t="s">
        <v>100</v>
      </c>
      <c r="G13" s="1" t="s">
        <v>104</v>
      </c>
      <c r="H13" s="1" t="s">
        <v>105</v>
      </c>
      <c r="I13" s="1" t="s">
        <v>186</v>
      </c>
      <c r="J13" s="1" t="s">
        <v>29</v>
      </c>
      <c r="K13" s="1" t="s">
        <v>187</v>
      </c>
      <c r="L13" s="1" t="s">
        <v>187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188</v>
      </c>
      <c r="R13" s="1" t="s">
        <v>112</v>
      </c>
      <c r="S13" s="1" t="s">
        <v>113</v>
      </c>
      <c r="T13" s="1" t="s">
        <v>114</v>
      </c>
    </row>
    <row r="14" s="1" customFormat="1" spans="1:20">
      <c r="A14" s="3">
        <v>16413411167</v>
      </c>
      <c r="B14" s="1" t="s">
        <v>189</v>
      </c>
      <c r="C14" s="1" t="s">
        <v>190</v>
      </c>
      <c r="D14" s="1" t="s">
        <v>191</v>
      </c>
      <c r="E14" s="1" t="s">
        <v>192</v>
      </c>
      <c r="F14" s="1" t="s">
        <v>134</v>
      </c>
      <c r="G14" s="1" t="s">
        <v>104</v>
      </c>
      <c r="H14" s="1" t="s">
        <v>105</v>
      </c>
      <c r="I14" s="1" t="s">
        <v>193</v>
      </c>
      <c r="J14" s="1" t="s">
        <v>29</v>
      </c>
      <c r="K14" s="1" t="s">
        <v>194</v>
      </c>
      <c r="L14" s="1" t="s">
        <v>194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195</v>
      </c>
      <c r="R14" s="1" t="s">
        <v>112</v>
      </c>
      <c r="S14" s="1" t="s">
        <v>113</v>
      </c>
      <c r="T14" s="1" t="s">
        <v>114</v>
      </c>
    </row>
    <row r="15" s="1" customFormat="1" spans="1:20">
      <c r="A15" s="3">
        <v>16336386746</v>
      </c>
      <c r="B15" s="1" t="s">
        <v>196</v>
      </c>
      <c r="C15" s="1" t="s">
        <v>197</v>
      </c>
      <c r="D15" s="1" t="s">
        <v>198</v>
      </c>
      <c r="E15" s="1" t="s">
        <v>199</v>
      </c>
      <c r="F15" s="1" t="s">
        <v>134</v>
      </c>
      <c r="G15" s="1" t="s">
        <v>104</v>
      </c>
      <c r="H15" s="1" t="s">
        <v>105</v>
      </c>
      <c r="I15" s="1" t="s">
        <v>200</v>
      </c>
      <c r="J15" s="1" t="s">
        <v>29</v>
      </c>
      <c r="K15" s="1" t="s">
        <v>201</v>
      </c>
      <c r="L15" s="1" t="s">
        <v>201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202</v>
      </c>
      <c r="R15" s="1" t="s">
        <v>112</v>
      </c>
      <c r="S15" s="1" t="s">
        <v>113</v>
      </c>
      <c r="T15" s="1" t="s">
        <v>114</v>
      </c>
    </row>
    <row r="16" s="1" customFormat="1" spans="1:20">
      <c r="A16" s="3">
        <v>16274700367</v>
      </c>
      <c r="B16" s="1" t="s">
        <v>203</v>
      </c>
      <c r="C16" s="1" t="s">
        <v>204</v>
      </c>
      <c r="D16" s="1" t="s">
        <v>205</v>
      </c>
      <c r="E16" s="1" t="s">
        <v>206</v>
      </c>
      <c r="F16" s="1" t="s">
        <v>134</v>
      </c>
      <c r="G16" s="1" t="s">
        <v>104</v>
      </c>
      <c r="H16" s="1" t="s">
        <v>105</v>
      </c>
      <c r="I16" s="1" t="s">
        <v>207</v>
      </c>
      <c r="J16" s="1" t="s">
        <v>29</v>
      </c>
      <c r="K16" s="1" t="s">
        <v>208</v>
      </c>
      <c r="L16" s="1" t="s">
        <v>208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209</v>
      </c>
      <c r="R16" s="1" t="s">
        <v>112</v>
      </c>
      <c r="S16" s="1" t="s">
        <v>113</v>
      </c>
      <c r="T16" s="1" t="s">
        <v>114</v>
      </c>
    </row>
    <row r="17" s="1" customFormat="1" spans="1:20">
      <c r="A17" s="3">
        <v>15642940517</v>
      </c>
      <c r="B17" s="1" t="s">
        <v>210</v>
      </c>
      <c r="C17" s="1" t="s">
        <v>211</v>
      </c>
      <c r="D17" s="1" t="s">
        <v>212</v>
      </c>
      <c r="E17" s="1" t="s">
        <v>213</v>
      </c>
      <c r="F17" s="1" t="s">
        <v>134</v>
      </c>
      <c r="G17" s="1" t="s">
        <v>104</v>
      </c>
      <c r="H17" s="1" t="s">
        <v>105</v>
      </c>
      <c r="I17" s="1" t="s">
        <v>214</v>
      </c>
      <c r="J17" s="1" t="s">
        <v>29</v>
      </c>
      <c r="K17" s="1" t="s">
        <v>215</v>
      </c>
      <c r="L17" s="1" t="s">
        <v>215</v>
      </c>
      <c r="M17" s="1" t="s">
        <v>108</v>
      </c>
      <c r="N17" s="1" t="s">
        <v>108</v>
      </c>
      <c r="O17" s="1" t="s">
        <v>109</v>
      </c>
      <c r="P17" s="1" t="s">
        <v>110</v>
      </c>
      <c r="Q17" s="1" t="s">
        <v>216</v>
      </c>
      <c r="R17" s="1" t="s">
        <v>112</v>
      </c>
      <c r="S17" s="1" t="s">
        <v>113</v>
      </c>
      <c r="T17" s="1" t="s">
        <v>114</v>
      </c>
    </row>
    <row r="18" s="1" customFormat="1" spans="1:20">
      <c r="A18" s="3">
        <v>15641213502</v>
      </c>
      <c r="B18" s="1" t="s">
        <v>210</v>
      </c>
      <c r="C18" s="1" t="s">
        <v>217</v>
      </c>
      <c r="D18" s="1" t="s">
        <v>218</v>
      </c>
      <c r="E18" s="1" t="s">
        <v>219</v>
      </c>
      <c r="F18" s="1" t="s">
        <v>134</v>
      </c>
      <c r="G18" s="1" t="s">
        <v>104</v>
      </c>
      <c r="H18" s="1" t="s">
        <v>105</v>
      </c>
      <c r="I18" s="1" t="s">
        <v>220</v>
      </c>
      <c r="J18" s="1" t="s">
        <v>29</v>
      </c>
      <c r="K18" s="1" t="s">
        <v>221</v>
      </c>
      <c r="L18" s="1" t="s">
        <v>221</v>
      </c>
      <c r="M18" s="1" t="s">
        <v>108</v>
      </c>
      <c r="N18" s="1" t="s">
        <v>108</v>
      </c>
      <c r="O18" s="1" t="s">
        <v>109</v>
      </c>
      <c r="P18" s="1" t="s">
        <v>110</v>
      </c>
      <c r="Q18" s="1" t="s">
        <v>222</v>
      </c>
      <c r="R18" s="1" t="s">
        <v>112</v>
      </c>
      <c r="S18" s="1" t="s">
        <v>113</v>
      </c>
      <c r="T18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2021-10-28T02:34:41Z</dcterms:created>
  <dcterms:modified xsi:type="dcterms:W3CDTF">2021-10-28T02:40:13Z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16784E463E664A7389851857161F8257</vt:lpwstr>
  </property>
  <property fmtid="{D5CDD505-2E9C-101B-9397-08002B2CF9AE}" pid="3" name="KSOProductBuildVer">
    <vt:lpwstr>2052-11.1.0.10938</vt:lpwstr>
  </property>
</Properties>
</file>