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<sst xmlns="http://schemas.openxmlformats.org/spreadsheetml/2006/main" count="493" uniqueCount="168">
  <si>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</si>
  <si>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</si>
  <si>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</si>
  <si>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</si>
  <si>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</si>
  <si>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</si>
  <si>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</si>
  <si>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</si>
  <si>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</si>
  <si>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</si>
  <si>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</si>
  <si>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</si>
  <si>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</si>
  <si>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</si>
  <si>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</si>
  <si>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</si>
  <si>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</si>
  <si>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</si>
  <si>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</si>
  <si>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</si>
  <si>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</si>
  <si>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</si>
  <si>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</si>
  <si>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</si>
  <si>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</si>
  <si>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</si>
  <si>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</si>
  <si>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[梅州]梅州麓湖山酒店(62500328)</t>
  </si>
  <si>
    <t>公寓标准双人房&lt;双床&gt;&lt;超值特惠&gt;&lt;双人入住&gt;&lt;日历房套餐高价值&gt;&lt;双早&gt;&lt;新酒店礼盒&gt;</t>
  </si>
  <si>
    <t>CNY</t>
  </si>
  <si>
    <t>钟立轩,李剑平,李德安</t>
  </si>
  <si>
    <t>CA11323211028CNY</t>
  </si>
  <si>
    <t>未提现</t>
  </si>
  <si>
    <t>携程开票</t>
  </si>
  <si>
    <t>[北京]7天连锁酒店(北京定慧寺五路居地铁站店)(66082278)</t>
  </si>
  <si>
    <t>零压双床房&lt;双人入住&gt;&lt;内宾&gt;&lt;预付&gt;&lt;无早&gt;</t>
  </si>
  <si>
    <t>况驰宇</t>
  </si>
  <si>
    <t>[新郑]城市便捷酒店(郑州新郑国际机场店)(78091558)</t>
  </si>
  <si>
    <t>特惠大床房&lt;双人入住&gt;&lt;内宾&gt;&lt;预付&gt;&lt;无早&gt;</t>
  </si>
  <si>
    <t>谷量</t>
  </si>
  <si>
    <t>[苏州]格林豪泰智选酒店(苏州石湖苏蠡路店)(64185940)</t>
  </si>
  <si>
    <t>1.8米大床房&lt;双人入住&gt;&lt;内宾&gt;&lt;预付&gt;&lt;无早&gt;</t>
  </si>
  <si>
    <t>丁俊鹏</t>
  </si>
  <si>
    <t>[上海]上海静安英迪格酒店(65992984)</t>
  </si>
  <si>
    <t>英迪格豪华大床房&lt;双人入住&gt;&lt;内宾&gt;&lt;预付&gt;&lt;无早&gt;</t>
  </si>
  <si>
    <t>王湧</t>
  </si>
  <si>
    <t>[巴塘]巴塘假日酒店(65854110)</t>
  </si>
  <si>
    <t>高级双床房&lt;双人入住&gt;&lt;内宾&gt;&lt;预付&gt;&lt;无早&gt;</t>
  </si>
  <si>
    <t>高原,张海涛,魏源</t>
  </si>
  <si>
    <t>[梅州]梅州英思廷酒店(80612726)</t>
  </si>
  <si>
    <t>廷悦双床房&lt;内宾&gt;&lt;无早&gt;</t>
  </si>
  <si>
    <t>张福忠</t>
  </si>
  <si>
    <t>[和平]和平热龙温泉度假村(71638387)</t>
  </si>
  <si>
    <t>南湖东岸别墅双床房&lt;特惠专享&gt;&lt;双人入住&gt;&lt;双早&gt;</t>
  </si>
  <si>
    <t>陈增能,文耀强,钟锦坤</t>
  </si>
  <si>
    <t>[哈密]格林豪泰酒店(哈密火车站店)(78917420)</t>
  </si>
  <si>
    <t>三人房&lt;双人入住&gt;&lt;内宾&gt;&lt;预付&gt;&lt;无早&gt;</t>
  </si>
  <si>
    <t>古建安</t>
  </si>
  <si>
    <t>[简阳]IU酒店(简阳雄州广场店)(71450393)</t>
  </si>
  <si>
    <t>小U精致大床房&lt;双人入住&gt;&lt;内宾&gt;&lt;预付&gt;&lt;无早&gt;</t>
  </si>
  <si>
    <t>龚鑫</t>
  </si>
  <si>
    <t>[北京]格林豪泰(北京岳各庄店)(69027919)</t>
  </si>
  <si>
    <t>史清刚</t>
  </si>
  <si>
    <t>黎民春</t>
  </si>
  <si>
    <t>[池州]尚客优酒店(池州站前区火车站店)(71988789)</t>
  </si>
  <si>
    <t>标准大床房(无窗)&lt;双人入住&gt;&lt;内宾&gt;&lt;预付&gt;&lt;无早&gt;</t>
  </si>
  <si>
    <t>雷腾飞</t>
  </si>
  <si>
    <t>取消</t>
  </si>
  <si>
    <t>[曹县]格林豪泰酒店(曹县火车站店)(69049069)</t>
  </si>
  <si>
    <t>高级大床房&lt;双人入住&gt;&lt;内宾&gt;&lt;预付&gt;&lt;无早&gt;</t>
  </si>
  <si>
    <t>李军</t>
  </si>
  <si>
    <t>廷悦大床房&lt;内宾&gt;&lt;无早&gt;</t>
  </si>
  <si>
    <t>彭聪</t>
  </si>
  <si>
    <t>[西昌]希岸·轻雅酒店(西昌邛海湿地公园店)(73259739)</t>
  </si>
  <si>
    <t>玲珑大床房&lt;双人入住&gt;&lt;内宾&gt;&lt;预付&gt;&lt;无早&gt;</t>
  </si>
  <si>
    <t>曾滨</t>
  </si>
  <si>
    <t>，</t>
  </si>
  <si>
    <t>A211028100922481</t>
  </si>
  <si>
    <t>A211028101002481</t>
  </si>
  <si>
    <t>A211028101036481</t>
  </si>
  <si>
    <t>CNY / HKD 当前参考汇率: 1.21549473</t>
  </si>
  <si>
    <t>总计： 7178.81 CNY/
8725.81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</si>
  <si>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</si>
  <si>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</si>
  <si>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</si>
  <si>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</si>
  <si>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</si>
  <si>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</si>
  <si>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</si>
  <si>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</si>
  <si>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</si>
  <si>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</si>
  <si>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</si>
  <si>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</si>
  <si>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</si>
  <si>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</si>
  <si>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</si>
  <si>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</si>
  <si>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</si>
  <si>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</si>
  <si>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2282797</t>
  </si>
  <si>
    <t>希岸·轻雅酒店(西昌邛海湿地公园店)</t>
  </si>
  <si>
    <t>2021-10-25</t>
  </si>
  <si>
    <t>退房日月结</t>
  </si>
  <si>
    <t>224.46</t>
  </si>
  <si>
    <t>RMB</t>
  </si>
  <si>
    <t>0</t>
  </si>
  <si>
    <t>0.00</t>
  </si>
  <si>
    <t>携程汇智国内直连</t>
  </si>
  <si>
    <t>2021-10-24 22:18:53</t>
  </si>
  <si>
    <t>否</t>
  </si>
  <si>
    <t>汇智国际旅游发展有限公司</t>
  </si>
  <si>
    <t>直连</t>
  </si>
  <si>
    <t>2282773</t>
  </si>
  <si>
    <t>梅州英思廷酒店</t>
  </si>
  <si>
    <t>213.13</t>
  </si>
  <si>
    <t>2021-10-24 21:30:53</t>
  </si>
  <si>
    <t>直采</t>
  </si>
  <si>
    <t>2282698</t>
  </si>
  <si>
    <t>格林豪泰酒店(曹县火车站店)</t>
  </si>
  <si>
    <t>149.14</t>
  </si>
  <si>
    <t>2021-10-24 19:14:27</t>
  </si>
  <si>
    <t>2282691</t>
  </si>
  <si>
    <t>尚客优快捷酒店（池州火车站店）</t>
  </si>
  <si>
    <t>110.70</t>
  </si>
  <si>
    <t>2021-10-24 18:47:36</t>
  </si>
  <si>
    <t>2282644</t>
  </si>
  <si>
    <t>格林豪泰(苏州石湖苏蠡路店)</t>
  </si>
  <si>
    <t>155.73</t>
  </si>
  <si>
    <t>2021-10-24 16:12:45</t>
  </si>
  <si>
    <t>2282643</t>
  </si>
  <si>
    <t>格林豪泰(北京岳各庄店)</t>
  </si>
  <si>
    <t>253.19</t>
  </si>
  <si>
    <t>2021-10-24 16:10:29</t>
  </si>
  <si>
    <t>2282639</t>
  </si>
  <si>
    <t>IU酒店（简阳雄州广场店）</t>
  </si>
  <si>
    <t>162.26</t>
  </si>
  <si>
    <t>2021-10-24 16:04:59</t>
  </si>
  <si>
    <t>2282606</t>
  </si>
  <si>
    <t>格林豪泰酒店(哈密火车站店)</t>
  </si>
  <si>
    <t>2021-10-24 13:48:32</t>
  </si>
  <si>
    <t>2282602</t>
  </si>
  <si>
    <t>和平热龙温泉度假村</t>
  </si>
  <si>
    <t>1350.00</t>
  </si>
  <si>
    <t>2021-10-24 13:15:36</t>
  </si>
  <si>
    <t>2282575</t>
  </si>
  <si>
    <t>2021-10-24 12:10:18</t>
  </si>
  <si>
    <t>2282533</t>
  </si>
  <si>
    <t>巴塘假日酒店</t>
  </si>
  <si>
    <t>1756.53</t>
  </si>
  <si>
    <t>2021-10-24 10:30:13</t>
  </si>
  <si>
    <t>2021-10-23</t>
  </si>
  <si>
    <t>2282377</t>
  </si>
  <si>
    <t>上海静安英迪格酒店</t>
  </si>
  <si>
    <t>1154.15</t>
  </si>
  <si>
    <t>2021-10-23 21:32:23</t>
  </si>
  <si>
    <t>2282299</t>
  </si>
  <si>
    <t>2021-10-23 18:49:44</t>
  </si>
  <si>
    <t>2282041</t>
  </si>
  <si>
    <t>城市便捷酒店(郑州新郑国际机场店)</t>
  </si>
  <si>
    <t>116.63</t>
  </si>
  <si>
    <t>2021-10-23 06:38:36</t>
  </si>
  <si>
    <t>2021-10-13</t>
  </si>
  <si>
    <t>2276727</t>
  </si>
  <si>
    <t>梅州麓湖山酒店</t>
  </si>
  <si>
    <t>939.57</t>
  </si>
  <si>
    <t>2021-10-13 15:28:08</t>
  </si>
  <si>
    <t>Saas酒店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</si>
</sst>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16536856281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44493</v>
      </c>
      <c r="G2" s="5">
        <v>44494</v>
      </c>
      <c r="H2" s="4">
        <v>3</v>
      </c>
      <c r="I2" s="4">
        <v>1</v>
      </c>
      <c r="J2" s="4">
        <v>3</v>
      </c>
      <c r="K2" s="4" t="s">
        <v>29</v>
      </c>
      <c r="L2" s="4">
        <v>939.57</v>
      </c>
      <c r="M2" s="4">
        <v>939.57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44497</v>
      </c>
      <c r="T2" s="4" t="s">
        <v>33</v>
      </c>
      <c r="U2" s="4">
        <v>939.57</v>
      </c>
      <c r="V2" s="4">
        <v>0</v>
      </c>
      <c r="W2" s="4">
        <v>0</v>
      </c>
      <c r="X2" s="4">
        <v>2276727</v>
      </c>
      <c r="Y2" s="4">
        <v>344634</v>
      </c>
    </row>
    <row r="3" s="4" customFormat="1" spans="1:25">
      <c r="A3" s="4">
        <v>16636465671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44493</v>
      </c>
      <c r="G3" s="5">
        <v>44494</v>
      </c>
      <c r="H3" s="4">
        <v>1</v>
      </c>
      <c r="I3" s="4">
        <v>1</v>
      </c>
      <c r="J3" s="4">
        <v>1</v>
      </c>
      <c r="K3" s="4" t="s">
        <v>29</v>
      </c>
      <c r="L3" s="4">
        <v>255.22</v>
      </c>
      <c r="M3" s="4">
        <v>255.22</v>
      </c>
      <c r="N3" s="4" t="s">
        <v>36</v>
      </c>
      <c r="O3" s="4" t="s">
        <v>31</v>
      </c>
      <c r="P3" s="4" t="s">
        <v>32</v>
      </c>
      <c r="Q3" s="4">
        <v>0</v>
      </c>
      <c r="R3" s="6">
        <v>44491</v>
      </c>
      <c r="S3" s="5">
        <v>44497</v>
      </c>
      <c r="T3" s="4" t="s">
        <v>33</v>
      </c>
      <c r="U3" s="4">
        <v>255.22</v>
      </c>
      <c r="V3" s="4">
        <v>0</v>
      </c>
      <c r="W3" s="4">
        <v>0</v>
      </c>
      <c r="X3" s="4">
        <v>2281868</v>
      </c>
      <c r="Y3" s="4">
        <v>103971346234</v>
      </c>
    </row>
    <row r="4" s="4" customFormat="1" spans="1:24">
      <c r="A4" s="4">
        <v>16637469903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44493</v>
      </c>
      <c r="G4" s="5">
        <v>44494</v>
      </c>
      <c r="H4" s="4">
        <v>1</v>
      </c>
      <c r="I4" s="4">
        <v>1</v>
      </c>
      <c r="J4" s="4">
        <v>1</v>
      </c>
      <c r="K4" s="4" t="s">
        <v>29</v>
      </c>
      <c r="L4" s="4">
        <v>116.63</v>
      </c>
      <c r="M4" s="4">
        <v>116.63</v>
      </c>
      <c r="N4" s="4" t="s">
        <v>39</v>
      </c>
      <c r="O4" s="4" t="s">
        <v>31</v>
      </c>
      <c r="P4" s="4" t="s">
        <v>32</v>
      </c>
      <c r="Q4" s="4">
        <v>0</v>
      </c>
      <c r="R4" s="6">
        <v>44492</v>
      </c>
      <c r="S4" s="5">
        <v>44497</v>
      </c>
      <c r="T4" s="4" t="s">
        <v>33</v>
      </c>
      <c r="U4" s="4">
        <v>116.63</v>
      </c>
      <c r="V4" s="4">
        <v>0</v>
      </c>
      <c r="W4" s="4">
        <v>0</v>
      </c>
      <c r="X4" s="4">
        <v>2282041</v>
      </c>
    </row>
    <row r="5" s="4" customFormat="1" spans="1:23">
      <c r="A5" s="4">
        <v>16645958462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44493</v>
      </c>
      <c r="G5" s="5">
        <v>44494</v>
      </c>
      <c r="H5" s="4">
        <v>1</v>
      </c>
      <c r="I5" s="4">
        <v>1</v>
      </c>
      <c r="J5" s="4">
        <v>1</v>
      </c>
      <c r="K5" s="4" t="s">
        <v>29</v>
      </c>
      <c r="L5" s="4">
        <v>155.73</v>
      </c>
      <c r="M5" s="4">
        <v>155.73</v>
      </c>
      <c r="N5" s="4" t="s">
        <v>42</v>
      </c>
      <c r="O5" s="4" t="s">
        <v>31</v>
      </c>
      <c r="P5" s="4" t="s">
        <v>32</v>
      </c>
      <c r="Q5" s="4">
        <v>0</v>
      </c>
      <c r="R5" s="6">
        <v>44492</v>
      </c>
      <c r="S5" s="5">
        <v>44497</v>
      </c>
      <c r="T5" s="4" t="s">
        <v>33</v>
      </c>
      <c r="U5" s="4">
        <v>155.73</v>
      </c>
      <c r="V5" s="4">
        <v>0</v>
      </c>
      <c r="W5" s="4">
        <v>0</v>
      </c>
    </row>
    <row r="6" s="4" customFormat="1" spans="1:25">
      <c r="A6" s="4">
        <v>16646723019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44493</v>
      </c>
      <c r="G6" s="5">
        <v>44494</v>
      </c>
      <c r="H6" s="4">
        <v>1</v>
      </c>
      <c r="I6" s="4">
        <v>1</v>
      </c>
      <c r="J6" s="4">
        <v>1</v>
      </c>
      <c r="K6" s="4" t="s">
        <v>29</v>
      </c>
      <c r="L6" s="4">
        <v>1154.15</v>
      </c>
      <c r="M6" s="4">
        <v>1154.15</v>
      </c>
      <c r="N6" s="4" t="s">
        <v>45</v>
      </c>
      <c r="O6" s="4" t="s">
        <v>31</v>
      </c>
      <c r="P6" s="4" t="s">
        <v>32</v>
      </c>
      <c r="Q6" s="4">
        <v>0</v>
      </c>
      <c r="R6" s="6">
        <v>44492</v>
      </c>
      <c r="S6" s="5">
        <v>44497</v>
      </c>
      <c r="T6" s="4" t="s">
        <v>33</v>
      </c>
      <c r="U6" s="4">
        <v>1154.15</v>
      </c>
      <c r="V6" s="4">
        <v>0</v>
      </c>
      <c r="W6" s="4">
        <v>0</v>
      </c>
      <c r="X6" s="4">
        <v>2282377</v>
      </c>
      <c r="Y6" s="4">
        <v>23484883</v>
      </c>
    </row>
    <row r="7" s="4" customFormat="1" spans="1:24">
      <c r="A7" s="4">
        <v>16647943392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44493</v>
      </c>
      <c r="G7" s="5">
        <v>44494</v>
      </c>
      <c r="H7" s="4">
        <v>3</v>
      </c>
      <c r="I7" s="4">
        <v>1</v>
      </c>
      <c r="J7" s="4">
        <v>3</v>
      </c>
      <c r="K7" s="4" t="s">
        <v>29</v>
      </c>
      <c r="L7" s="4">
        <v>1756.53</v>
      </c>
      <c r="M7" s="4">
        <v>1756.53</v>
      </c>
      <c r="N7" s="4" t="s">
        <v>48</v>
      </c>
      <c r="O7" s="4" t="s">
        <v>31</v>
      </c>
      <c r="P7" s="4" t="s">
        <v>32</v>
      </c>
      <c r="Q7" s="4">
        <v>0</v>
      </c>
      <c r="R7" s="6">
        <v>44493</v>
      </c>
      <c r="S7" s="5">
        <v>44497</v>
      </c>
      <c r="T7" s="4" t="s">
        <v>33</v>
      </c>
      <c r="U7" s="4">
        <v>1756.53</v>
      </c>
      <c r="V7" s="4">
        <v>0</v>
      </c>
      <c r="W7" s="4">
        <v>0</v>
      </c>
      <c r="X7" s="4">
        <v>2282533</v>
      </c>
    </row>
    <row r="8" s="4" customFormat="1" spans="1:24">
      <c r="A8" s="4">
        <v>16648389591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44493</v>
      </c>
      <c r="G8" s="5">
        <v>44494</v>
      </c>
      <c r="H8" s="4">
        <v>1</v>
      </c>
      <c r="I8" s="4">
        <v>1</v>
      </c>
      <c r="J8" s="4">
        <v>1</v>
      </c>
      <c r="K8" s="4" t="s">
        <v>29</v>
      </c>
      <c r="L8" s="4">
        <v>213.13</v>
      </c>
      <c r="M8" s="4">
        <v>213.13</v>
      </c>
      <c r="N8" s="4" t="s">
        <v>51</v>
      </c>
      <c r="O8" s="4" t="s">
        <v>31</v>
      </c>
      <c r="P8" s="4" t="s">
        <v>32</v>
      </c>
      <c r="Q8" s="4">
        <v>0</v>
      </c>
      <c r="R8" s="6">
        <v>44493</v>
      </c>
      <c r="S8" s="5">
        <v>44497</v>
      </c>
      <c r="T8" s="4" t="s">
        <v>33</v>
      </c>
      <c r="U8" s="4">
        <v>213.13</v>
      </c>
      <c r="V8" s="4">
        <v>0</v>
      </c>
      <c r="W8" s="4">
        <v>0</v>
      </c>
      <c r="X8" s="4">
        <v>2282575</v>
      </c>
    </row>
    <row r="9" s="4" customFormat="1" spans="1:23">
      <c r="A9" s="4">
        <v>16648552764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44493</v>
      </c>
      <c r="G9" s="5">
        <v>44494</v>
      </c>
      <c r="H9" s="4">
        <v>3</v>
      </c>
      <c r="I9" s="4">
        <v>1</v>
      </c>
      <c r="J9" s="4">
        <v>3</v>
      </c>
      <c r="K9" s="4" t="s">
        <v>29</v>
      </c>
      <c r="L9" s="4">
        <v>1350</v>
      </c>
      <c r="M9" s="4">
        <v>1350</v>
      </c>
      <c r="N9" s="4" t="s">
        <v>54</v>
      </c>
      <c r="O9" s="4" t="s">
        <v>31</v>
      </c>
      <c r="P9" s="4" t="s">
        <v>32</v>
      </c>
      <c r="Q9" s="4">
        <v>0</v>
      </c>
      <c r="R9" s="6">
        <v>44493</v>
      </c>
      <c r="S9" s="5">
        <v>44497</v>
      </c>
      <c r="T9" s="4" t="s">
        <v>33</v>
      </c>
      <c r="U9" s="4">
        <v>1350</v>
      </c>
      <c r="V9" s="4">
        <v>0</v>
      </c>
      <c r="W9" s="4">
        <v>0</v>
      </c>
    </row>
    <row r="10" s="4" customFormat="1" spans="1:24">
      <c r="A10" s="4">
        <v>16648770518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44493</v>
      </c>
      <c r="G10" s="5">
        <v>44494</v>
      </c>
      <c r="H10" s="4">
        <v>1</v>
      </c>
      <c r="I10" s="4">
        <v>1</v>
      </c>
      <c r="J10" s="4">
        <v>1</v>
      </c>
      <c r="K10" s="4" t="s">
        <v>29</v>
      </c>
      <c r="L10" s="4">
        <v>224.46</v>
      </c>
      <c r="M10" s="4">
        <v>224.46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44493</v>
      </c>
      <c r="S10" s="5">
        <v>44497</v>
      </c>
      <c r="T10" s="4" t="s">
        <v>33</v>
      </c>
      <c r="U10" s="4">
        <v>224.46</v>
      </c>
      <c r="V10" s="4">
        <v>0</v>
      </c>
      <c r="W10" s="4">
        <v>0</v>
      </c>
      <c r="X10" s="4">
        <v>2282606</v>
      </c>
    </row>
    <row r="11" s="4" customFormat="1" spans="1:25">
      <c r="A11" s="4">
        <v>16649249339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44493</v>
      </c>
      <c r="G11" s="5">
        <v>44494</v>
      </c>
      <c r="H11" s="4">
        <v>1</v>
      </c>
      <c r="I11" s="4">
        <v>1</v>
      </c>
      <c r="J11" s="4">
        <v>1</v>
      </c>
      <c r="K11" s="4" t="s">
        <v>29</v>
      </c>
      <c r="L11" s="4">
        <v>162.26</v>
      </c>
      <c r="M11" s="4">
        <v>162.26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44493</v>
      </c>
      <c r="S11" s="5">
        <v>44497</v>
      </c>
      <c r="T11" s="4" t="s">
        <v>33</v>
      </c>
      <c r="U11" s="4">
        <v>162.26</v>
      </c>
      <c r="V11" s="4">
        <v>0</v>
      </c>
      <c r="W11" s="4">
        <v>0</v>
      </c>
      <c r="X11" s="4">
        <v>2282639</v>
      </c>
      <c r="Y11" s="4">
        <v>103975804884</v>
      </c>
    </row>
    <row r="12" s="4" customFormat="1" spans="1:24">
      <c r="A12" s="4">
        <v>16649266733</v>
      </c>
      <c r="B12" s="4" t="s">
        <v>25</v>
      </c>
      <c r="C12" s="4" t="s">
        <v>26</v>
      </c>
      <c r="D12" s="4" t="s">
        <v>61</v>
      </c>
      <c r="E12" s="4" t="s">
        <v>47</v>
      </c>
      <c r="F12" s="5">
        <v>44493</v>
      </c>
      <c r="G12" s="5">
        <v>44494</v>
      </c>
      <c r="H12" s="4">
        <v>1</v>
      </c>
      <c r="I12" s="4">
        <v>1</v>
      </c>
      <c r="J12" s="4">
        <v>1</v>
      </c>
      <c r="K12" s="4" t="s">
        <v>29</v>
      </c>
      <c r="L12" s="4">
        <v>253.19</v>
      </c>
      <c r="M12" s="4">
        <v>253.19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44493</v>
      </c>
      <c r="S12" s="5">
        <v>44497</v>
      </c>
      <c r="T12" s="4" t="s">
        <v>33</v>
      </c>
      <c r="U12" s="4">
        <v>253.19</v>
      </c>
      <c r="V12" s="4">
        <v>0</v>
      </c>
      <c r="W12" s="4">
        <v>0</v>
      </c>
      <c r="X12" s="4">
        <v>2282643</v>
      </c>
    </row>
    <row r="13" s="4" customFormat="1" spans="1:24">
      <c r="A13" s="4">
        <v>16649275865</v>
      </c>
      <c r="B13" s="4" t="s">
        <v>25</v>
      </c>
      <c r="C13" s="4" t="s">
        <v>26</v>
      </c>
      <c r="D13" s="4" t="s">
        <v>40</v>
      </c>
      <c r="E13" s="4" t="s">
        <v>41</v>
      </c>
      <c r="F13" s="5">
        <v>44493</v>
      </c>
      <c r="G13" s="5">
        <v>44494</v>
      </c>
      <c r="H13" s="4">
        <v>1</v>
      </c>
      <c r="I13" s="4">
        <v>1</v>
      </c>
      <c r="J13" s="4">
        <v>1</v>
      </c>
      <c r="K13" s="4" t="s">
        <v>29</v>
      </c>
      <c r="L13" s="4">
        <v>155.73</v>
      </c>
      <c r="M13" s="4">
        <v>155.73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44493</v>
      </c>
      <c r="S13" s="5">
        <v>44497</v>
      </c>
      <c r="T13" s="4" t="s">
        <v>33</v>
      </c>
      <c r="U13" s="4">
        <v>155.73</v>
      </c>
      <c r="V13" s="4">
        <v>0</v>
      </c>
      <c r="W13" s="4">
        <v>0</v>
      </c>
      <c r="X13" s="4">
        <v>2282644</v>
      </c>
    </row>
    <row r="14" s="4" customFormat="1" spans="1:23">
      <c r="A14" s="4">
        <v>16649879272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44493</v>
      </c>
      <c r="G14" s="5">
        <v>44494</v>
      </c>
      <c r="H14" s="4">
        <v>1</v>
      </c>
      <c r="I14" s="4">
        <v>1</v>
      </c>
      <c r="J14" s="4">
        <v>1</v>
      </c>
      <c r="K14" s="4" t="s">
        <v>29</v>
      </c>
      <c r="L14" s="4">
        <v>110.7</v>
      </c>
      <c r="M14" s="4">
        <v>110.7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44493</v>
      </c>
      <c r="S14" s="5">
        <v>44497</v>
      </c>
      <c r="T14" s="4" t="s">
        <v>33</v>
      </c>
      <c r="U14" s="4">
        <v>110.7</v>
      </c>
      <c r="V14" s="4">
        <v>0</v>
      </c>
      <c r="W14" s="4">
        <v>0</v>
      </c>
    </row>
    <row r="15" s="4" customFormat="1" spans="1:25">
      <c r="A15" s="4">
        <v>16636465671</v>
      </c>
      <c r="B15" s="4" t="s">
        <v>25</v>
      </c>
      <c r="C15" s="4" t="s">
        <v>67</v>
      </c>
      <c r="D15" s="4" t="s">
        <v>34</v>
      </c>
      <c r="E15" s="4" t="s">
        <v>35</v>
      </c>
      <c r="F15" s="5">
        <v>44493</v>
      </c>
      <c r="G15" s="5">
        <v>44494</v>
      </c>
      <c r="H15" s="4">
        <v>1</v>
      </c>
      <c r="I15" s="4">
        <v>1</v>
      </c>
      <c r="J15" s="4">
        <v>1</v>
      </c>
      <c r="K15" s="4" t="s">
        <v>29</v>
      </c>
      <c r="L15" s="4">
        <v>-255.22</v>
      </c>
      <c r="M15" s="4">
        <v>-255.22</v>
      </c>
      <c r="N15" s="4" t="s">
        <v>36</v>
      </c>
      <c r="O15" s="4" t="s">
        <v>31</v>
      </c>
      <c r="P15" s="4" t="s">
        <v>32</v>
      </c>
      <c r="Q15" s="4">
        <v>0</v>
      </c>
      <c r="R15" s="6">
        <v>44491</v>
      </c>
      <c r="S15" s="5">
        <v>44497</v>
      </c>
      <c r="T15" s="4" t="s">
        <v>33</v>
      </c>
      <c r="U15" s="4">
        <v>-255.22</v>
      </c>
      <c r="V15" s="4">
        <v>0</v>
      </c>
      <c r="W15" s="4">
        <v>0</v>
      </c>
      <c r="X15" s="4">
        <v>2281868</v>
      </c>
      <c r="Y15" s="4">
        <v>103971346234</v>
      </c>
    </row>
    <row r="16" s="4" customFormat="1" spans="1:24">
      <c r="A16" s="4">
        <v>16649986159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44493</v>
      </c>
      <c r="G16" s="5">
        <v>44494</v>
      </c>
      <c r="H16" s="4">
        <v>1</v>
      </c>
      <c r="I16" s="4">
        <v>1</v>
      </c>
      <c r="J16" s="4">
        <v>1</v>
      </c>
      <c r="K16" s="4" t="s">
        <v>29</v>
      </c>
      <c r="L16" s="4">
        <v>149.14</v>
      </c>
      <c r="M16" s="4">
        <v>149.14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44493</v>
      </c>
      <c r="S16" s="5">
        <v>44497</v>
      </c>
      <c r="T16" s="4" t="s">
        <v>33</v>
      </c>
      <c r="U16" s="4">
        <v>149.14</v>
      </c>
      <c r="V16" s="4">
        <v>0</v>
      </c>
      <c r="W16" s="4">
        <v>0</v>
      </c>
      <c r="X16" s="4">
        <v>2282698</v>
      </c>
    </row>
    <row r="17" s="4" customFormat="1" spans="1:24">
      <c r="A17" s="4">
        <v>16654939607</v>
      </c>
      <c r="B17" s="4" t="s">
        <v>25</v>
      </c>
      <c r="C17" s="4" t="s">
        <v>26</v>
      </c>
      <c r="D17" s="4" t="s">
        <v>49</v>
      </c>
      <c r="E17" s="4" t="s">
        <v>71</v>
      </c>
      <c r="F17" s="5">
        <v>44493</v>
      </c>
      <c r="G17" s="5">
        <v>44494</v>
      </c>
      <c r="H17" s="4">
        <v>1</v>
      </c>
      <c r="I17" s="4">
        <v>1</v>
      </c>
      <c r="J17" s="4">
        <v>1</v>
      </c>
      <c r="K17" s="4" t="s">
        <v>29</v>
      </c>
      <c r="L17" s="4">
        <v>213.13</v>
      </c>
      <c r="M17" s="4">
        <v>213.13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44493</v>
      </c>
      <c r="S17" s="5">
        <v>44497</v>
      </c>
      <c r="T17" s="4" t="s">
        <v>33</v>
      </c>
      <c r="U17" s="4">
        <v>213.13</v>
      </c>
      <c r="V17" s="4">
        <v>0</v>
      </c>
      <c r="W17" s="4">
        <v>0</v>
      </c>
      <c r="X17" s="4">
        <v>2282773</v>
      </c>
    </row>
    <row r="18" s="4" customFormat="1" spans="1:25">
      <c r="A18" s="4">
        <v>16655154254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44493</v>
      </c>
      <c r="G18" s="5">
        <v>44494</v>
      </c>
      <c r="H18" s="4">
        <v>1</v>
      </c>
      <c r="I18" s="4">
        <v>1</v>
      </c>
      <c r="J18" s="4">
        <v>1</v>
      </c>
      <c r="K18" s="4" t="s">
        <v>29</v>
      </c>
      <c r="L18" s="4">
        <v>224.46</v>
      </c>
      <c r="M18" s="4">
        <v>224.46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44493</v>
      </c>
      <c r="S18" s="5">
        <v>44497</v>
      </c>
      <c r="T18" s="4" t="s">
        <v>33</v>
      </c>
      <c r="U18" s="4">
        <v>224.46</v>
      </c>
      <c r="V18" s="4">
        <v>0</v>
      </c>
      <c r="W18" s="4">
        <v>0</v>
      </c>
      <c r="X18" s="4">
        <v>2282797</v>
      </c>
      <c r="Y18" s="4">
        <v>103976651424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1" sqref="A21:E25"/>
    </sheetView>
  </sheetViews>
  <sheetFormatPr defaultColWidth="9" defaultRowHeight="13.5"/>
  <cols>
    <col min="1" max="1" width="13.8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16536856281</v>
      </c>
      <c r="B2" s="5">
        <v>44493</v>
      </c>
      <c r="C2" s="5">
        <v>44494</v>
      </c>
      <c r="D2" s="4">
        <v>939.57</v>
      </c>
      <c r="E2" s="4" t="str">
        <f>VLOOKUP(A2,HOP!A:L,12,0)</f>
        <v>939.57</v>
      </c>
      <c r="F2" s="4" t="str">
        <f>VLOOKUP(A2,HOP!A:C,3,0)</f>
        <v>2276727</v>
      </c>
      <c r="G2" s="4">
        <f>D2-E2</f>
        <v>0</v>
      </c>
      <c r="H2" s="4" t="str">
        <f>$H$1&amp;F2</f>
        <v>，2276727</v>
      </c>
      <c r="I2" s="4" t="str">
        <f>VLOOKUP(A2,HOP!A:T,20,0)</f>
        <v>Saas酒店</v>
      </c>
    </row>
    <row r="3" s="4" customFormat="1" hidden="1" spans="1:9">
      <c r="A3" s="4">
        <v>16636465671</v>
      </c>
      <c r="B3" s="5">
        <v>44493</v>
      </c>
      <c r="C3" s="5">
        <v>44494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7" si="0">D3-E3</f>
        <v>#N/A</v>
      </c>
      <c r="H3" s="4" t="e">
        <f t="shared" ref="H3:H17" si="1">$H$1&amp;F3</f>
        <v>#N/A</v>
      </c>
      <c r="I3" s="4" t="e">
        <f>VLOOKUP(A3,HOP!A:T,20,0)</f>
        <v>#N/A</v>
      </c>
    </row>
    <row r="4" s="4" customFormat="1" spans="1:9">
      <c r="A4" s="4">
        <v>16637469903</v>
      </c>
      <c r="B4" s="5">
        <v>44493</v>
      </c>
      <c r="C4" s="5">
        <v>44494</v>
      </c>
      <c r="D4" s="4">
        <v>116.63</v>
      </c>
      <c r="E4" s="4" t="str">
        <f>VLOOKUP(A4,HOP!A:L,12,0)</f>
        <v>116.63</v>
      </c>
      <c r="F4" s="4" t="str">
        <f>VLOOKUP(A4,HOP!A:C,3,0)</f>
        <v>2282041</v>
      </c>
      <c r="G4" s="4">
        <f t="shared" si="0"/>
        <v>0</v>
      </c>
      <c r="H4" s="4" t="str">
        <f t="shared" si="1"/>
        <v>，2282041</v>
      </c>
      <c r="I4" s="4" t="str">
        <f>VLOOKUP(A4,HOP!A:T,20,0)</f>
        <v>直连</v>
      </c>
    </row>
    <row r="5" s="4" customFormat="1" spans="1:9">
      <c r="A5" s="4">
        <v>16645958462</v>
      </c>
      <c r="B5" s="5">
        <v>44493</v>
      </c>
      <c r="C5" s="5">
        <v>44494</v>
      </c>
      <c r="D5" s="4">
        <v>155.73</v>
      </c>
      <c r="E5" s="4" t="str">
        <f>VLOOKUP(A5,HOP!A:L,12,0)</f>
        <v>155.73</v>
      </c>
      <c r="F5" s="4" t="str">
        <f>VLOOKUP(A5,HOP!A:C,3,0)</f>
        <v>2282299</v>
      </c>
      <c r="G5" s="4">
        <f t="shared" si="0"/>
        <v>0</v>
      </c>
      <c r="H5" s="4" t="str">
        <f t="shared" si="1"/>
        <v>，2282299</v>
      </c>
      <c r="I5" s="4" t="str">
        <f>VLOOKUP(A5,HOP!A:T,20,0)</f>
        <v>直连</v>
      </c>
    </row>
    <row r="6" s="4" customFormat="1" spans="1:9">
      <c r="A6" s="4">
        <v>16646723019</v>
      </c>
      <c r="B6" s="5">
        <v>44493</v>
      </c>
      <c r="C6" s="5">
        <v>44494</v>
      </c>
      <c r="D6" s="4">
        <v>1154.15</v>
      </c>
      <c r="E6" s="4" t="str">
        <f>VLOOKUP(A6,HOP!A:L,12,0)</f>
        <v>1154.15</v>
      </c>
      <c r="F6" s="4" t="str">
        <f>VLOOKUP(A6,HOP!A:C,3,0)</f>
        <v>2282377</v>
      </c>
      <c r="G6" s="4">
        <f t="shared" si="0"/>
        <v>0</v>
      </c>
      <c r="H6" s="4" t="str">
        <f t="shared" si="1"/>
        <v>，2282377</v>
      </c>
      <c r="I6" s="4" t="str">
        <f>VLOOKUP(A6,HOP!A:T,20,0)</f>
        <v>直连</v>
      </c>
    </row>
    <row r="7" s="4" customFormat="1" spans="1:9">
      <c r="A7" s="4">
        <v>16647943392</v>
      </c>
      <c r="B7" s="5">
        <v>44493</v>
      </c>
      <c r="C7" s="5">
        <v>44494</v>
      </c>
      <c r="D7" s="4">
        <v>1756.53</v>
      </c>
      <c r="E7" s="4" t="str">
        <f>VLOOKUP(A7,HOP!A:L,12,0)</f>
        <v>1756.53</v>
      </c>
      <c r="F7" s="4" t="str">
        <f>VLOOKUP(A7,HOP!A:C,3,0)</f>
        <v>2282533</v>
      </c>
      <c r="G7" s="4">
        <f t="shared" si="0"/>
        <v>0</v>
      </c>
      <c r="H7" s="4" t="str">
        <f t="shared" si="1"/>
        <v>，2282533</v>
      </c>
      <c r="I7" s="4" t="str">
        <f>VLOOKUP(A7,HOP!A:T,20,0)</f>
        <v>直连</v>
      </c>
    </row>
    <row r="8" s="4" customFormat="1" spans="1:9">
      <c r="A8" s="4">
        <v>16648389591</v>
      </c>
      <c r="B8" s="5">
        <v>44493</v>
      </c>
      <c r="C8" s="5">
        <v>44494</v>
      </c>
      <c r="D8" s="4">
        <v>213.13</v>
      </c>
      <c r="E8" s="4" t="str">
        <f>VLOOKUP(A8,HOP!A:L,12,0)</f>
        <v>213.13</v>
      </c>
      <c r="F8" s="4" t="str">
        <f>VLOOKUP(A8,HOP!A:C,3,0)</f>
        <v>2282575</v>
      </c>
      <c r="G8" s="4">
        <f t="shared" si="0"/>
        <v>0</v>
      </c>
      <c r="H8" s="4" t="str">
        <f t="shared" si="1"/>
        <v>，2282575</v>
      </c>
      <c r="I8" s="4" t="str">
        <f>VLOOKUP(A8,HOP!A:T,20,0)</f>
        <v>直采</v>
      </c>
    </row>
    <row r="9" s="4" customFormat="1" spans="1:9">
      <c r="A9" s="4">
        <v>16648552764</v>
      </c>
      <c r="B9" s="5">
        <v>44493</v>
      </c>
      <c r="C9" s="5">
        <v>44494</v>
      </c>
      <c r="D9" s="4">
        <v>1350</v>
      </c>
      <c r="E9" s="4" t="str">
        <f>VLOOKUP(A9,HOP!A:L,12,0)</f>
        <v>1350.00</v>
      </c>
      <c r="F9" s="4" t="str">
        <f>VLOOKUP(A9,HOP!A:C,3,0)</f>
        <v>2282602</v>
      </c>
      <c r="G9" s="4">
        <f t="shared" si="0"/>
        <v>0</v>
      </c>
      <c r="H9" s="4" t="str">
        <f t="shared" si="1"/>
        <v>，2282602</v>
      </c>
      <c r="I9" s="4" t="str">
        <f>VLOOKUP(A9,HOP!A:T,20,0)</f>
        <v>直采</v>
      </c>
    </row>
    <row r="10" s="4" customFormat="1" spans="1:9">
      <c r="A10" s="4">
        <v>16648770518</v>
      </c>
      <c r="B10" s="5">
        <v>44493</v>
      </c>
      <c r="C10" s="5">
        <v>44494</v>
      </c>
      <c r="D10" s="4">
        <v>224.46</v>
      </c>
      <c r="E10" s="4" t="str">
        <f>VLOOKUP(A10,HOP!A:L,12,0)</f>
        <v>224.46</v>
      </c>
      <c r="F10" s="4" t="str">
        <f>VLOOKUP(A10,HOP!A:C,3,0)</f>
        <v>2282606</v>
      </c>
      <c r="G10" s="4">
        <f t="shared" si="0"/>
        <v>0</v>
      </c>
      <c r="H10" s="4" t="str">
        <f t="shared" si="1"/>
        <v>，2282606</v>
      </c>
      <c r="I10" s="4" t="str">
        <f>VLOOKUP(A10,HOP!A:T,20,0)</f>
        <v>直连</v>
      </c>
    </row>
    <row r="11" s="4" customFormat="1" spans="1:9">
      <c r="A11" s="4">
        <v>16649249339</v>
      </c>
      <c r="B11" s="5">
        <v>44493</v>
      </c>
      <c r="C11" s="5">
        <v>44494</v>
      </c>
      <c r="D11" s="4">
        <v>162.26</v>
      </c>
      <c r="E11" s="4" t="str">
        <f>VLOOKUP(A11,HOP!A:L,12,0)</f>
        <v>162.26</v>
      </c>
      <c r="F11" s="4" t="str">
        <f>VLOOKUP(A11,HOP!A:C,3,0)</f>
        <v>2282639</v>
      </c>
      <c r="G11" s="4">
        <f t="shared" si="0"/>
        <v>0</v>
      </c>
      <c r="H11" s="4" t="str">
        <f t="shared" si="1"/>
        <v>，2282639</v>
      </c>
      <c r="I11" s="4" t="str">
        <f>VLOOKUP(A11,HOP!A:T,20,0)</f>
        <v>直连</v>
      </c>
    </row>
    <row r="12" s="4" customFormat="1" spans="1:9">
      <c r="A12" s="4">
        <v>16649266733</v>
      </c>
      <c r="B12" s="5">
        <v>44493</v>
      </c>
      <c r="C12" s="5">
        <v>44494</v>
      </c>
      <c r="D12" s="4">
        <v>253.19</v>
      </c>
      <c r="E12" s="4" t="str">
        <f>VLOOKUP(A12,HOP!A:L,12,0)</f>
        <v>253.19</v>
      </c>
      <c r="F12" s="4" t="str">
        <f>VLOOKUP(A12,HOP!A:C,3,0)</f>
        <v>2282643</v>
      </c>
      <c r="G12" s="4">
        <f t="shared" si="0"/>
        <v>0</v>
      </c>
      <c r="H12" s="4" t="str">
        <f t="shared" si="1"/>
        <v>，2282643</v>
      </c>
      <c r="I12" s="4" t="str">
        <f>VLOOKUP(A12,HOP!A:T,20,0)</f>
        <v>直连</v>
      </c>
    </row>
    <row r="13" s="4" customFormat="1" spans="1:9">
      <c r="A13" s="4">
        <v>16649275865</v>
      </c>
      <c r="B13" s="5">
        <v>44493</v>
      </c>
      <c r="C13" s="5">
        <v>44494</v>
      </c>
      <c r="D13" s="4">
        <v>155.73</v>
      </c>
      <c r="E13" s="4" t="str">
        <f>VLOOKUP(A13,HOP!A:L,12,0)</f>
        <v>155.73</v>
      </c>
      <c r="F13" s="4" t="str">
        <f>VLOOKUP(A13,HOP!A:C,3,0)</f>
        <v>2282644</v>
      </c>
      <c r="G13" s="4">
        <f t="shared" si="0"/>
        <v>0</v>
      </c>
      <c r="H13" s="4" t="str">
        <f t="shared" si="1"/>
        <v>，2282644</v>
      </c>
      <c r="I13" s="4" t="str">
        <f>VLOOKUP(A13,HOP!A:T,20,0)</f>
        <v>直连</v>
      </c>
    </row>
    <row r="14" s="4" customFormat="1" spans="1:9">
      <c r="A14" s="4">
        <v>16649879272</v>
      </c>
      <c r="B14" s="5">
        <v>44493</v>
      </c>
      <c r="C14" s="5">
        <v>44494</v>
      </c>
      <c r="D14" s="4">
        <v>110.7</v>
      </c>
      <c r="E14" s="4" t="str">
        <f>VLOOKUP(A14,HOP!A:L,12,0)</f>
        <v>110.70</v>
      </c>
      <c r="F14" s="4" t="str">
        <f>VLOOKUP(A14,HOP!A:C,3,0)</f>
        <v>2282691</v>
      </c>
      <c r="G14" s="4">
        <f t="shared" si="0"/>
        <v>0</v>
      </c>
      <c r="H14" s="4" t="str">
        <f t="shared" si="1"/>
        <v>，2282691</v>
      </c>
      <c r="I14" s="4" t="str">
        <f>VLOOKUP(A14,HOP!A:T,20,0)</f>
        <v>直连</v>
      </c>
    </row>
    <row r="15" s="4" customFormat="1" spans="1:9">
      <c r="A15" s="4">
        <v>16649986159</v>
      </c>
      <c r="B15" s="5">
        <v>44493</v>
      </c>
      <c r="C15" s="5">
        <v>44494</v>
      </c>
      <c r="D15" s="4">
        <v>149.14</v>
      </c>
      <c r="E15" s="4" t="str">
        <f>VLOOKUP(A15,HOP!A:L,12,0)</f>
        <v>149.14</v>
      </c>
      <c r="F15" s="4" t="str">
        <f>VLOOKUP(A15,HOP!A:C,3,0)</f>
        <v>2282698</v>
      </c>
      <c r="G15" s="4">
        <f t="shared" si="0"/>
        <v>0</v>
      </c>
      <c r="H15" s="4" t="str">
        <f t="shared" si="1"/>
        <v>，2282698</v>
      </c>
      <c r="I15" s="4" t="str">
        <f>VLOOKUP(A15,HOP!A:T,20,0)</f>
        <v>直连</v>
      </c>
    </row>
    <row r="16" s="4" customFormat="1" spans="1:9">
      <c r="A16" s="4">
        <v>16654939607</v>
      </c>
      <c r="B16" s="5">
        <v>44493</v>
      </c>
      <c r="C16" s="5">
        <v>44494</v>
      </c>
      <c r="D16" s="4">
        <v>213.13</v>
      </c>
      <c r="E16" s="4" t="str">
        <f>VLOOKUP(A16,HOP!A:L,12,0)</f>
        <v>213.13</v>
      </c>
      <c r="F16" s="4" t="str">
        <f>VLOOKUP(A16,HOP!A:C,3,0)</f>
        <v>2282773</v>
      </c>
      <c r="G16" s="4">
        <f t="shared" si="0"/>
        <v>0</v>
      </c>
      <c r="H16" s="4" t="str">
        <f t="shared" si="1"/>
        <v>，2282773</v>
      </c>
      <c r="I16" s="4" t="str">
        <f>VLOOKUP(A16,HOP!A:T,20,0)</f>
        <v>直采</v>
      </c>
    </row>
    <row r="17" s="4" customFormat="1" spans="1:9">
      <c r="A17" s="4">
        <v>16655154254</v>
      </c>
      <c r="B17" s="5">
        <v>44493</v>
      </c>
      <c r="C17" s="5">
        <v>44494</v>
      </c>
      <c r="D17" s="4">
        <v>224.46</v>
      </c>
      <c r="E17" s="4" t="str">
        <f>VLOOKUP(A17,HOP!A:L,12,0)</f>
        <v>224.46</v>
      </c>
      <c r="F17" s="4" t="str">
        <f>VLOOKUP(A17,HOP!A:C,3,0)</f>
        <v>2282797</v>
      </c>
      <c r="G17" s="4">
        <f t="shared" si="0"/>
        <v>0</v>
      </c>
      <c r="H17" s="4" t="str">
        <f t="shared" si="1"/>
        <v>，2282797</v>
      </c>
      <c r="I17" s="4" t="str">
        <f>VLOOKUP(A17,HOP!A:T,20,0)</f>
        <v>直连</v>
      </c>
    </row>
    <row r="19" spans="4:4">
      <c r="D19" s="4">
        <f>SUM(D2:D18)</f>
        <v>7178.81</v>
      </c>
    </row>
    <row r="21" spans="1:5">
      <c r="A21" s="4" t="s">
        <v>77</v>
      </c>
      <c r="D21" s="4">
        <v>1776.26</v>
      </c>
      <c r="E21" s="4">
        <v>2159.03</v>
      </c>
    </row>
    <row r="22" spans="1:5">
      <c r="A22" s="4" t="s">
        <v>78</v>
      </c>
      <c r="D22" s="4">
        <v>4462.98</v>
      </c>
      <c r="E22" s="4">
        <v>5424.73</v>
      </c>
    </row>
    <row r="23" spans="1:5">
      <c r="A23" s="4" t="s">
        <v>79</v>
      </c>
      <c r="D23" s="4">
        <v>939.57</v>
      </c>
      <c r="E23" s="4">
        <v>1142.05</v>
      </c>
    </row>
    <row r="24" spans="1:5">
      <c r="A24" s="4" t="s">
        <v>80</v>
      </c>
      <c r="D24" s="4">
        <f>SUBTOTAL(9,D21:D23)</f>
        <v>7178.81</v>
      </c>
      <c r="E24" s="4">
        <f>SUBTOTAL(9,E21:E23)</f>
        <v>8725.81</v>
      </c>
    </row>
    <row r="25" spans="1:1">
      <c r="A25" s="4" t="s">
        <v>81</v>
      </c>
    </row>
  </sheetData>
  <autoFilter ref="A1:XFD25">
    <filterColumn colId="3">
      <filters blank="1">
        <filter val="1350"/>
        <filter val="7178.81"/>
        <filter val="116.63"/>
        <filter val="155.73"/>
        <filter val="213.13"/>
        <filter val="1756.53"/>
        <filter val="149.14"/>
        <filter val="1154.15"/>
        <filter val="162.26"/>
        <filter val="224.46"/>
        <filter val="110.7"/>
        <filter val="939.57"/>
        <filter val="253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16655154254</v>
      </c>
      <c r="B2" s="1" t="s">
        <v>99</v>
      </c>
      <c r="C2" s="1" t="s">
        <v>100</v>
      </c>
      <c r="D2" s="1" t="s">
        <v>101</v>
      </c>
      <c r="E2" s="1" t="s">
        <v>75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</row>
    <row r="3" s="1" customFormat="1" spans="1:20">
      <c r="A3" s="3">
        <v>16654939607</v>
      </c>
      <c r="B3" s="1" t="s">
        <v>99</v>
      </c>
      <c r="C3" s="1" t="s">
        <v>113</v>
      </c>
      <c r="D3" s="1" t="s">
        <v>114</v>
      </c>
      <c r="E3" s="1" t="s">
        <v>72</v>
      </c>
      <c r="F3" s="1" t="s">
        <v>99</v>
      </c>
      <c r="G3" s="1" t="s">
        <v>102</v>
      </c>
      <c r="H3" s="1" t="s">
        <v>103</v>
      </c>
      <c r="I3" s="1" t="s">
        <v>115</v>
      </c>
      <c r="J3" s="1" t="s">
        <v>105</v>
      </c>
      <c r="K3" s="1" t="s">
        <v>115</v>
      </c>
      <c r="L3" s="1" t="s">
        <v>115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116</v>
      </c>
      <c r="R3" s="1" t="s">
        <v>110</v>
      </c>
      <c r="S3" s="1" t="s">
        <v>111</v>
      </c>
      <c r="T3" s="1" t="s">
        <v>117</v>
      </c>
    </row>
    <row r="4" s="1" customFormat="1" spans="1:20">
      <c r="A4" s="3">
        <v>16649986159</v>
      </c>
      <c r="B4" s="1" t="s">
        <v>99</v>
      </c>
      <c r="C4" s="1" t="s">
        <v>118</v>
      </c>
      <c r="D4" s="1" t="s">
        <v>119</v>
      </c>
      <c r="E4" s="1" t="s">
        <v>70</v>
      </c>
      <c r="F4" s="1" t="s">
        <v>99</v>
      </c>
      <c r="G4" s="1" t="s">
        <v>102</v>
      </c>
      <c r="H4" s="1" t="s">
        <v>103</v>
      </c>
      <c r="I4" s="1" t="s">
        <v>120</v>
      </c>
      <c r="J4" s="1" t="s">
        <v>105</v>
      </c>
      <c r="K4" s="1" t="s">
        <v>120</v>
      </c>
      <c r="L4" s="1" t="s">
        <v>120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121</v>
      </c>
      <c r="R4" s="1" t="s">
        <v>110</v>
      </c>
      <c r="S4" s="1" t="s">
        <v>111</v>
      </c>
      <c r="T4" s="1" t="s">
        <v>112</v>
      </c>
    </row>
    <row r="5" s="1" customFormat="1" spans="1:20">
      <c r="A5" s="3">
        <v>16649879272</v>
      </c>
      <c r="B5" s="1" t="s">
        <v>99</v>
      </c>
      <c r="C5" s="1" t="s">
        <v>122</v>
      </c>
      <c r="D5" s="1" t="s">
        <v>123</v>
      </c>
      <c r="E5" s="1" t="s">
        <v>66</v>
      </c>
      <c r="F5" s="1" t="s">
        <v>99</v>
      </c>
      <c r="G5" s="1" t="s">
        <v>102</v>
      </c>
      <c r="H5" s="1" t="s">
        <v>103</v>
      </c>
      <c r="I5" s="1" t="s">
        <v>124</v>
      </c>
      <c r="J5" s="1" t="s">
        <v>105</v>
      </c>
      <c r="K5" s="1" t="s">
        <v>124</v>
      </c>
      <c r="L5" s="1" t="s">
        <v>124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125</v>
      </c>
      <c r="R5" s="1" t="s">
        <v>110</v>
      </c>
      <c r="S5" s="1" t="s">
        <v>111</v>
      </c>
      <c r="T5" s="1" t="s">
        <v>112</v>
      </c>
    </row>
    <row r="6" s="1" customFormat="1" spans="1:20">
      <c r="A6" s="3">
        <v>16649275865</v>
      </c>
      <c r="B6" s="1" t="s">
        <v>99</v>
      </c>
      <c r="C6" s="1" t="s">
        <v>126</v>
      </c>
      <c r="D6" s="1" t="s">
        <v>127</v>
      </c>
      <c r="E6" s="1" t="s">
        <v>63</v>
      </c>
      <c r="F6" s="1" t="s">
        <v>99</v>
      </c>
      <c r="G6" s="1" t="s">
        <v>102</v>
      </c>
      <c r="H6" s="1" t="s">
        <v>103</v>
      </c>
      <c r="I6" s="1" t="s">
        <v>128</v>
      </c>
      <c r="J6" s="1" t="s">
        <v>105</v>
      </c>
      <c r="K6" s="1" t="s">
        <v>128</v>
      </c>
      <c r="L6" s="1" t="s">
        <v>128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129</v>
      </c>
      <c r="R6" s="1" t="s">
        <v>110</v>
      </c>
      <c r="S6" s="1" t="s">
        <v>111</v>
      </c>
      <c r="T6" s="1" t="s">
        <v>112</v>
      </c>
    </row>
    <row r="7" s="1" customFormat="1" spans="1:20">
      <c r="A7" s="3">
        <v>16649266733</v>
      </c>
      <c r="B7" s="1" t="s">
        <v>99</v>
      </c>
      <c r="C7" s="1" t="s">
        <v>130</v>
      </c>
      <c r="D7" s="1" t="s">
        <v>131</v>
      </c>
      <c r="E7" s="1" t="s">
        <v>62</v>
      </c>
      <c r="F7" s="1" t="s">
        <v>99</v>
      </c>
      <c r="G7" s="1" t="s">
        <v>102</v>
      </c>
      <c r="H7" s="1" t="s">
        <v>103</v>
      </c>
      <c r="I7" s="1" t="s">
        <v>132</v>
      </c>
      <c r="J7" s="1" t="s">
        <v>105</v>
      </c>
      <c r="K7" s="1" t="s">
        <v>132</v>
      </c>
      <c r="L7" s="1" t="s">
        <v>132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133</v>
      </c>
      <c r="R7" s="1" t="s">
        <v>110</v>
      </c>
      <c r="S7" s="1" t="s">
        <v>111</v>
      </c>
      <c r="T7" s="1" t="s">
        <v>112</v>
      </c>
    </row>
    <row r="8" s="1" customFormat="1" spans="1:20">
      <c r="A8" s="3">
        <v>16649249339</v>
      </c>
      <c r="B8" s="1" t="s">
        <v>99</v>
      </c>
      <c r="C8" s="1" t="s">
        <v>134</v>
      </c>
      <c r="D8" s="1" t="s">
        <v>135</v>
      </c>
      <c r="E8" s="1" t="s">
        <v>60</v>
      </c>
      <c r="F8" s="1" t="s">
        <v>99</v>
      </c>
      <c r="G8" s="1" t="s">
        <v>102</v>
      </c>
      <c r="H8" s="1" t="s">
        <v>103</v>
      </c>
      <c r="I8" s="1" t="s">
        <v>136</v>
      </c>
      <c r="J8" s="1" t="s">
        <v>105</v>
      </c>
      <c r="K8" s="1" t="s">
        <v>136</v>
      </c>
      <c r="L8" s="1" t="s">
        <v>136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137</v>
      </c>
      <c r="R8" s="1" t="s">
        <v>110</v>
      </c>
      <c r="S8" s="1" t="s">
        <v>111</v>
      </c>
      <c r="T8" s="1" t="s">
        <v>112</v>
      </c>
    </row>
    <row r="9" s="1" customFormat="1" spans="1:20">
      <c r="A9" s="3">
        <v>16648770518</v>
      </c>
      <c r="B9" s="1" t="s">
        <v>99</v>
      </c>
      <c r="C9" s="1" t="s">
        <v>138</v>
      </c>
      <c r="D9" s="1" t="s">
        <v>139</v>
      </c>
      <c r="E9" s="1" t="s">
        <v>57</v>
      </c>
      <c r="F9" s="1" t="s">
        <v>99</v>
      </c>
      <c r="G9" s="1" t="s">
        <v>102</v>
      </c>
      <c r="H9" s="1" t="s">
        <v>103</v>
      </c>
      <c r="I9" s="1" t="s">
        <v>104</v>
      </c>
      <c r="J9" s="1" t="s">
        <v>105</v>
      </c>
      <c r="K9" s="1" t="s">
        <v>104</v>
      </c>
      <c r="L9" s="1" t="s">
        <v>104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140</v>
      </c>
      <c r="R9" s="1" t="s">
        <v>110</v>
      </c>
      <c r="S9" s="1" t="s">
        <v>111</v>
      </c>
      <c r="T9" s="1" t="s">
        <v>112</v>
      </c>
    </row>
    <row r="10" s="1" customFormat="1" spans="1:20">
      <c r="A10" s="3">
        <v>16648552764</v>
      </c>
      <c r="B10" s="1" t="s">
        <v>99</v>
      </c>
      <c r="C10" s="1" t="s">
        <v>141</v>
      </c>
      <c r="D10" s="1" t="s">
        <v>142</v>
      </c>
      <c r="E10" s="1" t="s">
        <v>54</v>
      </c>
      <c r="F10" s="1" t="s">
        <v>99</v>
      </c>
      <c r="G10" s="1" t="s">
        <v>102</v>
      </c>
      <c r="H10" s="1" t="s">
        <v>103</v>
      </c>
      <c r="I10" s="1" t="s">
        <v>143</v>
      </c>
      <c r="J10" s="1" t="s">
        <v>105</v>
      </c>
      <c r="K10" s="1" t="s">
        <v>143</v>
      </c>
      <c r="L10" s="1" t="s">
        <v>143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144</v>
      </c>
      <c r="R10" s="1" t="s">
        <v>110</v>
      </c>
      <c r="S10" s="1" t="s">
        <v>111</v>
      </c>
      <c r="T10" s="1" t="s">
        <v>117</v>
      </c>
    </row>
    <row r="11" s="1" customFormat="1" spans="1:20">
      <c r="A11" s="3">
        <v>16648389591</v>
      </c>
      <c r="B11" s="1" t="s">
        <v>99</v>
      </c>
      <c r="C11" s="1" t="s">
        <v>145</v>
      </c>
      <c r="D11" s="1" t="s">
        <v>114</v>
      </c>
      <c r="E11" s="1" t="s">
        <v>51</v>
      </c>
      <c r="F11" s="1" t="s">
        <v>99</v>
      </c>
      <c r="G11" s="1" t="s">
        <v>102</v>
      </c>
      <c r="H11" s="1" t="s">
        <v>103</v>
      </c>
      <c r="I11" s="1" t="s">
        <v>115</v>
      </c>
      <c r="J11" s="1" t="s">
        <v>105</v>
      </c>
      <c r="K11" s="1" t="s">
        <v>115</v>
      </c>
      <c r="L11" s="1" t="s">
        <v>115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146</v>
      </c>
      <c r="R11" s="1" t="s">
        <v>110</v>
      </c>
      <c r="S11" s="1" t="s">
        <v>111</v>
      </c>
      <c r="T11" s="1" t="s">
        <v>117</v>
      </c>
    </row>
    <row r="12" s="1" customFormat="1" spans="1:20">
      <c r="A12" s="3">
        <v>16647943392</v>
      </c>
      <c r="B12" s="1" t="s">
        <v>99</v>
      </c>
      <c r="C12" s="1" t="s">
        <v>147</v>
      </c>
      <c r="D12" s="1" t="s">
        <v>148</v>
      </c>
      <c r="E12" s="1" t="s">
        <v>48</v>
      </c>
      <c r="F12" s="1" t="s">
        <v>99</v>
      </c>
      <c r="G12" s="1" t="s">
        <v>102</v>
      </c>
      <c r="H12" s="1" t="s">
        <v>103</v>
      </c>
      <c r="I12" s="1" t="s">
        <v>149</v>
      </c>
      <c r="J12" s="1" t="s">
        <v>105</v>
      </c>
      <c r="K12" s="1" t="s">
        <v>149</v>
      </c>
      <c r="L12" s="1" t="s">
        <v>149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150</v>
      </c>
      <c r="R12" s="1" t="s">
        <v>110</v>
      </c>
      <c r="S12" s="1" t="s">
        <v>111</v>
      </c>
      <c r="T12" s="1" t="s">
        <v>112</v>
      </c>
    </row>
    <row r="13" s="1" customFormat="1" spans="1:20">
      <c r="A13" s="3">
        <v>16646723019</v>
      </c>
      <c r="B13" s="1" t="s">
        <v>151</v>
      </c>
      <c r="C13" s="1" t="s">
        <v>152</v>
      </c>
      <c r="D13" s="1" t="s">
        <v>153</v>
      </c>
      <c r="E13" s="1" t="s">
        <v>45</v>
      </c>
      <c r="F13" s="1" t="s">
        <v>99</v>
      </c>
      <c r="G13" s="1" t="s">
        <v>102</v>
      </c>
      <c r="H13" s="1" t="s">
        <v>103</v>
      </c>
      <c r="I13" s="1" t="s">
        <v>154</v>
      </c>
      <c r="J13" s="1" t="s">
        <v>105</v>
      </c>
      <c r="K13" s="1" t="s">
        <v>154</v>
      </c>
      <c r="L13" s="1" t="s">
        <v>154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155</v>
      </c>
      <c r="R13" s="1" t="s">
        <v>110</v>
      </c>
      <c r="S13" s="1" t="s">
        <v>111</v>
      </c>
      <c r="T13" s="1" t="s">
        <v>112</v>
      </c>
    </row>
    <row r="14" s="1" customFormat="1" spans="1:20">
      <c r="A14" s="3">
        <v>16645958462</v>
      </c>
      <c r="B14" s="1" t="s">
        <v>151</v>
      </c>
      <c r="C14" s="1" t="s">
        <v>156</v>
      </c>
      <c r="D14" s="1" t="s">
        <v>127</v>
      </c>
      <c r="E14" s="1" t="s">
        <v>42</v>
      </c>
      <c r="F14" s="1" t="s">
        <v>99</v>
      </c>
      <c r="G14" s="1" t="s">
        <v>102</v>
      </c>
      <c r="H14" s="1" t="s">
        <v>103</v>
      </c>
      <c r="I14" s="1" t="s">
        <v>128</v>
      </c>
      <c r="J14" s="1" t="s">
        <v>105</v>
      </c>
      <c r="K14" s="1" t="s">
        <v>128</v>
      </c>
      <c r="L14" s="1" t="s">
        <v>128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157</v>
      </c>
      <c r="R14" s="1" t="s">
        <v>110</v>
      </c>
      <c r="S14" s="1" t="s">
        <v>111</v>
      </c>
      <c r="T14" s="1" t="s">
        <v>112</v>
      </c>
    </row>
    <row r="15" s="1" customFormat="1" spans="1:20">
      <c r="A15" s="3">
        <v>16637469903</v>
      </c>
      <c r="B15" s="1" t="s">
        <v>151</v>
      </c>
      <c r="C15" s="1" t="s">
        <v>158</v>
      </c>
      <c r="D15" s="1" t="s">
        <v>159</v>
      </c>
      <c r="E15" s="1" t="s">
        <v>39</v>
      </c>
      <c r="F15" s="1" t="s">
        <v>99</v>
      </c>
      <c r="G15" s="1" t="s">
        <v>102</v>
      </c>
      <c r="H15" s="1" t="s">
        <v>103</v>
      </c>
      <c r="I15" s="1" t="s">
        <v>160</v>
      </c>
      <c r="J15" s="1" t="s">
        <v>105</v>
      </c>
      <c r="K15" s="1" t="s">
        <v>160</v>
      </c>
      <c r="L15" s="1" t="s">
        <v>160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161</v>
      </c>
      <c r="R15" s="1" t="s">
        <v>110</v>
      </c>
      <c r="S15" s="1" t="s">
        <v>111</v>
      </c>
      <c r="T15" s="1" t="s">
        <v>112</v>
      </c>
    </row>
    <row r="16" s="1" customFormat="1" spans="1:20">
      <c r="A16" s="3">
        <v>16536856281</v>
      </c>
      <c r="B16" s="1" t="s">
        <v>162</v>
      </c>
      <c r="C16" s="1" t="s">
        <v>163</v>
      </c>
      <c r="D16" s="1" t="s">
        <v>164</v>
      </c>
      <c r="E16" s="1" t="s">
        <v>30</v>
      </c>
      <c r="F16" s="1" t="s">
        <v>99</v>
      </c>
      <c r="G16" s="1" t="s">
        <v>102</v>
      </c>
      <c r="H16" s="1" t="s">
        <v>103</v>
      </c>
      <c r="I16" s="1" t="s">
        <v>165</v>
      </c>
      <c r="J16" s="1" t="s">
        <v>105</v>
      </c>
      <c r="K16" s="1" t="s">
        <v>165</v>
      </c>
      <c r="L16" s="1" t="s">
        <v>165</v>
      </c>
      <c r="M16" s="1" t="s">
        <v>106</v>
      </c>
      <c r="N16" s="1" t="s">
        <v>106</v>
      </c>
      <c r="O16" s="1" t="s">
        <v>107</v>
      </c>
      <c r="P16" s="1" t="s">
        <v>108</v>
      </c>
      <c r="Q16" s="1" t="s">
        <v>166</v>
      </c>
      <c r="R16" s="1" t="s">
        <v>110</v>
      </c>
      <c r="S16" s="1" t="s">
        <v>111</v>
      </c>
      <c r="T16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2021-10-28T02:03:28Z</dcterms:created>
  <dcterms:modified xsi:type="dcterms:W3CDTF">2021-10-28T02:10:17Z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DD87D64D3854455D85C92826A8F73847</vt:lpwstr>
  </property>
  <property fmtid="{D5CDD505-2E9C-101B-9397-08002B2CF9AE}" pid="3" name="KSOProductBuildVer">
    <vt:lpwstr>2052-11.1.0.10938</vt:lpwstr>
  </property>
</Properties>
</file>