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<sst xmlns="http://schemas.openxmlformats.org/spreadsheetml/2006/main" count="317" uniqueCount="156">
  <si>
    <t>去哪儿网酒店预付对账单</t>
  </si>
  <si>
    <t>供应商名称：</t>
  </si>
  <si>
    <t>遇见时光</t>
  </si>
  <si>
    <t>结算周期：</t>
  </si>
  <si>
    <t>2021-10-27至2021-10-28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</si>
  <si>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</si>
  <si>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</si>
  <si>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</si>
  <si>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</si>
  <si>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</si>
  <si>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</si>
  <si>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</si>
  <si>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</si>
  <si>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</si>
  <si>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</si>
  <si>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</si>
  <si>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</si>
  <si>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</si>
  <si>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</si>
  <si>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</si>
  <si>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-¥88.00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</si>
  <si>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</si>
  <si>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</si>
  <si>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</si>
  <si>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</si>
  <si>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</si>
  <si>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</si>
  <si>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</si>
  <si>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</si>
  <si>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</si>
  <si>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</si>
  <si>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</si>
  <si>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</si>
  <si>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</si>
  <si>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</si>
  <si>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</si>
  <si>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</si>
  <si>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</si>
  <si>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</si>
  <si>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</si>
  <si>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</si>
  <si>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</si>
  <si>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</si>
  <si>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</si>
  <si>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</si>
  <si>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</si>
  <si>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</si>
  <si>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</si>
  <si>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</si>
  <si>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</si>
  <si>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</si>
  <si>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</si>
  <si>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</si>
  <si>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</si>
  <si>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</si>
  <si>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</si>
  <si>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</si>
  <si>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</si>
  <si>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</si>
  <si>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</si>
  <si>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</si>
  <si>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</si>
  <si>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</si>
  <si>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</si>
  <si>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</si>
  <si>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</si>
  <si>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</si>
  <si>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</si>
  <si>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</si>
  <si>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</si>
  <si>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</si>
  <si>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</si>
  <si>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</si>
  <si>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</si>
  <si>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csg_manual_202110221058156438782</t>
  </si>
  <si>
    <t>102615363271</t>
  </si>
  <si>
    <t>1616855</t>
  </si>
  <si>
    <t>普通</t>
  </si>
  <si>
    <t>否</t>
  </si>
  <si>
    <t>2021-10-22</t>
  </si>
  <si>
    <t>赔付-房费追回</t>
  </si>
  <si>
    <t>¥56.00</t>
  </si>
  <si>
    <t>--</t>
  </si>
  <si>
    <t>此单属规则外取消，查看代理提供凭证核实酒店需扣一半房费取消，故需退还代理56元</t>
  </si>
  <si>
    <t>csg_manual_202110221058150853126</t>
  </si>
  <si>
    <t>102622113698</t>
  </si>
  <si>
    <t>¥251.00</t>
  </si>
  <si>
    <t>此单属规则外取消，查看代理提供凭证核实酒店不同意取消，故需结算代理251元</t>
  </si>
  <si>
    <t>csg_manual_202110221058149843570</t>
  </si>
  <si>
    <t>102594722851</t>
  </si>
  <si>
    <t>¥140.00</t>
  </si>
  <si>
    <t>此单属规则外取消，查看代理提供凭证核实酒店不同意取消，故需退还代理140</t>
  </si>
  <si>
    <t>csg_manual_202110221058145958691</t>
  </si>
  <si>
    <t>102751219990</t>
  </si>
  <si>
    <t>¥90.00</t>
  </si>
  <si>
    <t>此单属规则外取消，查看代理提供凭证核实酒店不同意取消，故需结算代理90元</t>
  </si>
  <si>
    <t>NITPH20211008213204331228RX0</t>
  </si>
  <si>
    <t>102779785177</t>
  </si>
  <si>
    <t>2021-10-28</t>
  </si>
  <si>
    <t>-¥203.00</t>
  </si>
  <si>
    <t>用户到店无商务标间，核实酒店屈先生表示满房，只有普通的标间，核实代理属实#追赔系统-预付扣款直连#</t>
  </si>
  <si>
    <t>NITPH2021092408181813484RX0</t>
  </si>
  <si>
    <t>102764992867</t>
  </si>
  <si>
    <t>-¥174.00</t>
  </si>
  <si>
    <t>【VIP】行程变更 取消 9.24/晚 免责 匿名核实酒店 前台王女士表示免费修改 不留房 退款3 已告知代理免责
线下退款金额：176#追赔系统-预付扣款直连#</t>
  </si>
  <si>
    <t>NIMH20210925100636850144RX0</t>
  </si>
  <si>
    <t>102765133545</t>
  </si>
  <si>
    <t>-¥64.00</t>
  </si>
  <si>
    <t>此单用户取消订单最后一晚，联系代理谢女士，可以免费取消，已告知不留房，在线赔付64.57元#追赔系统-预付扣款直连#</t>
  </si>
  <si>
    <t>NIMH20210930123343689175RX0</t>
  </si>
  <si>
    <t>102771411079</t>
  </si>
  <si>
    <t>-¥184.00</t>
  </si>
  <si>
    <t>此单无法原单安排原房型，代理商告知安排双床房可以给用户补偿144元首晚房费以及4晚差价40元#追赔系统-预付扣款直连#</t>
  </si>
  <si>
    <t>合计</t>
  </si>
  <si>
    <t/>
  </si>
  <si>
    <t>返现日期</t>
  </si>
  <si>
    <t>，</t>
  </si>
  <si>
    <t>本期收回56元</t>
  </si>
  <si>
    <t>本期收回140元</t>
  </si>
  <si>
    <t>本期扣款203元</t>
  </si>
  <si>
    <t>102764992867此单多收174元退回</t>
  </si>
  <si>
    <t>102765133545此单多收64元退回</t>
  </si>
  <si>
    <t>本期扣款184元</t>
  </si>
  <si>
    <t>A211029161143481</t>
  </si>
  <si>
    <t>A2110291612532213</t>
  </si>
  <si>
    <r>
      <t>总计：</t>
    </r>
    <r>
      <rPr>
        <sz val="10"/>
        <rFont val="Arial"/>
        <charset val="134"/>
      </rPr>
      <t>-88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</si>
  <si>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</si>
  <si>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</si>
  <si>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</si>
  <si>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</si>
  <si>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</si>
  <si>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</si>
  <si>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</si>
  <si>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</si>
  <si>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</si>
  <si>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</si>
  <si>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</si>
  <si>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</si>
  <si>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</si>
  <si>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</si>
  <si>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</si>
  <si>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</si>
  <si>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102787893026</t>
  </si>
  <si>
    <t>2021-10-16</t>
  </si>
  <si>
    <t>2278591</t>
  </si>
  <si>
    <t>美豪酒店(成都春熙路太古里店)</t>
  </si>
  <si>
    <t>封殿雷,张晋峰</t>
  </si>
  <si>
    <t>2021-10-25</t>
  </si>
  <si>
    <t>2202.00</t>
  </si>
  <si>
    <t>RMB</t>
  </si>
  <si>
    <t>0.00</t>
  </si>
  <si>
    <t>-2202</t>
  </si>
  <si>
    <t>龙卷风国内直连</t>
  </si>
  <si>
    <t>2021-10-22 17:39:02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</si>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</sst>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8" borderId="1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4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/>
    </xf>
    <xf numFmtId="0" fontId="10" fillId="5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0</v>
      </c>
      <c r="B5" s="24" t="s">
        <v>19</v>
      </c>
      <c r="C5" s="25" t="s">
        <v>19</v>
      </c>
      <c r="D5" s="26" t="s">
        <v>19</v>
      </c>
      <c r="E5" s="27" t="s">
        <v>19</v>
      </c>
      <c r="F5" s="27" t="s">
        <v>20</v>
      </c>
      <c r="G5" s="28">
        <v>0</v>
      </c>
      <c r="H5" s="29" t="s">
        <v>19</v>
      </c>
      <c r="I5" s="40" t="s">
        <v>20</v>
      </c>
      <c r="J5" s="25" t="s">
        <v>19</v>
      </c>
      <c r="K5" s="25" t="s">
        <v>20</v>
      </c>
    </row>
    <row r="6" ht="27.95" customHeight="1" spans="1:9">
      <c r="A6" s="19" t="s">
        <v>21</v>
      </c>
      <c r="D6" s="30"/>
      <c r="E6" s="31"/>
      <c r="F6" s="31"/>
      <c r="G6" s="32"/>
      <c r="H6" s="31"/>
      <c r="I6" s="36"/>
    </row>
    <row r="7" ht="15" customHeight="1" spans="1:11">
      <c r="A7" s="21" t="s">
        <v>22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23</v>
      </c>
      <c r="B8" s="34">
        <v>0</v>
      </c>
      <c r="C8" s="34" t="s">
        <v>19</v>
      </c>
      <c r="D8" s="34" t="s">
        <v>19</v>
      </c>
      <c r="E8" s="35" t="s">
        <v>19</v>
      </c>
      <c r="F8" s="35" t="s">
        <v>19</v>
      </c>
      <c r="G8" s="35">
        <v>0</v>
      </c>
      <c r="H8" s="34" t="s">
        <v>19</v>
      </c>
      <c r="I8" s="41" t="s">
        <v>19</v>
      </c>
      <c r="J8" s="25" t="s">
        <v>19</v>
      </c>
      <c r="K8" s="25" t="s">
        <v>19</v>
      </c>
    </row>
    <row r="9" ht="15" customHeight="1" spans="1:11">
      <c r="A9" s="33" t="s">
        <v>24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25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26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27</v>
      </c>
      <c r="B12" s="38"/>
      <c r="C12" s="17"/>
      <c r="F12" s="39"/>
      <c r="I12" s="39"/>
    </row>
    <row r="13" ht="15" customHeight="1" spans="1:9">
      <c r="A13" s="37" t="s">
        <v>28</v>
      </c>
      <c r="B13" s="38" t="s">
        <v>29</v>
      </c>
      <c r="C13" s="17"/>
      <c r="F13" s="39"/>
      <c r="I13" s="39"/>
    </row>
    <row r="14" ht="15" customHeight="1" spans="1:9">
      <c r="A14" s="37" t="s">
        <v>30</v>
      </c>
      <c r="B14" s="38" t="s">
        <v>31</v>
      </c>
      <c r="C14" s="17"/>
      <c r="F14" s="39"/>
      <c r="G14" s="17"/>
      <c r="H14" s="17"/>
      <c r="I14" s="39"/>
    </row>
    <row r="15" ht="15" customHeight="1" spans="1:9">
      <c r="A15" s="37" t="s">
        <v>32</v>
      </c>
      <c r="B15" s="38" t="s">
        <v>33</v>
      </c>
      <c r="C15" s="17"/>
      <c r="F15" s="39"/>
      <c r="I15" s="39"/>
    </row>
    <row r="16" ht="15" customHeight="1" spans="1:9">
      <c r="A16" s="37" t="s">
        <v>34</v>
      </c>
      <c r="B16" s="38" t="s">
        <v>35</v>
      </c>
      <c r="C16" s="17"/>
      <c r="F16" s="39"/>
      <c r="I16" s="39"/>
    </row>
    <row r="17" ht="15" customHeight="1" spans="1:6">
      <c r="A17" s="37" t="s">
        <v>36</v>
      </c>
      <c r="B17" s="38" t="s">
        <v>37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workbookViewId="0">
      <selection activeCell="AH12" sqref="AH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38</v>
      </c>
      <c r="B1" s="4" t="s">
        <v>39</v>
      </c>
      <c r="C1" s="4" t="s">
        <v>22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 t="s">
        <v>45</v>
      </c>
      <c r="J1" s="4" t="s">
        <v>46</v>
      </c>
      <c r="K1" s="4" t="s">
        <v>47</v>
      </c>
      <c r="L1" s="4" t="s">
        <v>48</v>
      </c>
      <c r="M1" s="4" t="s">
        <v>49</v>
      </c>
      <c r="N1" s="4" t="s">
        <v>50</v>
      </c>
      <c r="O1" s="4" t="s">
        <v>51</v>
      </c>
      <c r="P1" s="4" t="s">
        <v>52</v>
      </c>
      <c r="Q1" s="4" t="s">
        <v>53</v>
      </c>
      <c r="R1" s="4" t="s">
        <v>10</v>
      </c>
      <c r="S1" s="4" t="s">
        <v>11</v>
      </c>
      <c r="T1" s="4" t="s">
        <v>54</v>
      </c>
      <c r="U1" s="4" t="s">
        <v>55</v>
      </c>
      <c r="V1" s="4" t="s">
        <v>56</v>
      </c>
      <c r="W1" s="4" t="s">
        <v>57</v>
      </c>
      <c r="X1" s="11" t="s">
        <v>58</v>
      </c>
      <c r="Y1" s="11" t="s">
        <v>59</v>
      </c>
      <c r="Z1" s="4" t="s">
        <v>17</v>
      </c>
      <c r="AA1" s="4" t="s">
        <v>14</v>
      </c>
      <c r="AB1" s="4" t="s">
        <v>60</v>
      </c>
      <c r="AC1" s="4" t="s">
        <v>18</v>
      </c>
      <c r="AD1" s="4" t="s">
        <v>61</v>
      </c>
      <c r="AE1" s="4" t="s">
        <v>62</v>
      </c>
      <c r="AF1" s="4" t="s">
        <v>63</v>
      </c>
      <c r="AG1" s="4" t="s">
        <v>64</v>
      </c>
      <c r="AH1" s="4" t="s">
        <v>65</v>
      </c>
      <c r="AI1" s="4" t="s">
        <v>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A1" sqref="$A1:$XFD104857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67</v>
      </c>
      <c r="B1" s="4" t="s">
        <v>68</v>
      </c>
      <c r="C1" s="4" t="s">
        <v>45</v>
      </c>
      <c r="D1" s="4" t="s">
        <v>46</v>
      </c>
      <c r="E1" s="4" t="s">
        <v>41</v>
      </c>
      <c r="F1" s="4" t="s">
        <v>42</v>
      </c>
      <c r="G1" s="4" t="s">
        <v>69</v>
      </c>
      <c r="H1" s="4" t="s">
        <v>70</v>
      </c>
      <c r="I1" s="4" t="s">
        <v>13</v>
      </c>
      <c r="J1" s="4" t="s">
        <v>17</v>
      </c>
      <c r="K1" s="4" t="s">
        <v>18</v>
      </c>
      <c r="L1" s="11" t="s">
        <v>71</v>
      </c>
      <c r="M1" s="4" t="s">
        <v>72</v>
      </c>
      <c r="N1" s="4" t="s">
        <v>73</v>
      </c>
    </row>
    <row r="2" ht="14.25" customHeight="1" spans="1:256">
      <c r="A2" s="9" t="s">
        <v>74</v>
      </c>
      <c r="B2" s="6" t="s">
        <v>75</v>
      </c>
      <c r="C2" s="6" t="s">
        <v>76</v>
      </c>
      <c r="D2" s="6" t="s">
        <v>2</v>
      </c>
      <c r="E2" s="6" t="s">
        <v>77</v>
      </c>
      <c r="F2" s="6" t="s">
        <v>78</v>
      </c>
      <c r="G2" s="6" t="s">
        <v>79</v>
      </c>
      <c r="H2" s="6" t="s">
        <v>80</v>
      </c>
      <c r="I2" s="12" t="s">
        <v>81</v>
      </c>
      <c r="J2" s="12" t="s">
        <v>19</v>
      </c>
      <c r="K2" s="12" t="s">
        <v>81</v>
      </c>
      <c r="L2" s="6" t="s">
        <v>82</v>
      </c>
      <c r="M2" s="6" t="s">
        <v>83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9" t="s">
        <v>84</v>
      </c>
      <c r="B3" s="6" t="s">
        <v>85</v>
      </c>
      <c r="C3" s="6" t="s">
        <v>76</v>
      </c>
      <c r="D3" s="6" t="s">
        <v>2</v>
      </c>
      <c r="E3" s="6" t="s">
        <v>77</v>
      </c>
      <c r="F3" s="6" t="s">
        <v>78</v>
      </c>
      <c r="G3" s="6" t="s">
        <v>79</v>
      </c>
      <c r="H3" s="6" t="s">
        <v>80</v>
      </c>
      <c r="I3" s="12" t="s">
        <v>86</v>
      </c>
      <c r="J3" s="12" t="s">
        <v>19</v>
      </c>
      <c r="K3" s="12" t="s">
        <v>86</v>
      </c>
      <c r="L3" s="6" t="s">
        <v>82</v>
      </c>
      <c r="M3" s="6" t="s">
        <v>87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ht="14.25" customHeight="1" spans="1:256">
      <c r="A4" s="9" t="s">
        <v>88</v>
      </c>
      <c r="B4" s="6" t="s">
        <v>89</v>
      </c>
      <c r="C4" s="6" t="s">
        <v>76</v>
      </c>
      <c r="D4" s="6" t="s">
        <v>2</v>
      </c>
      <c r="E4" s="6" t="s">
        <v>77</v>
      </c>
      <c r="F4" s="6" t="s">
        <v>78</v>
      </c>
      <c r="G4" s="6" t="s">
        <v>79</v>
      </c>
      <c r="H4" s="6" t="s">
        <v>80</v>
      </c>
      <c r="I4" s="12" t="s">
        <v>90</v>
      </c>
      <c r="J4" s="12" t="s">
        <v>19</v>
      </c>
      <c r="K4" s="12" t="s">
        <v>90</v>
      </c>
      <c r="L4" s="6" t="s">
        <v>82</v>
      </c>
      <c r="M4" s="6" t="s">
        <v>91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ht="14.25" customHeight="1" spans="1:256">
      <c r="A5" s="9" t="s">
        <v>92</v>
      </c>
      <c r="B5" s="6" t="s">
        <v>93</v>
      </c>
      <c r="C5" s="6" t="s">
        <v>76</v>
      </c>
      <c r="D5" s="6" t="s">
        <v>2</v>
      </c>
      <c r="E5" s="6" t="s">
        <v>77</v>
      </c>
      <c r="F5" s="6" t="s">
        <v>78</v>
      </c>
      <c r="G5" s="6" t="s">
        <v>79</v>
      </c>
      <c r="H5" s="6" t="s">
        <v>80</v>
      </c>
      <c r="I5" s="12" t="s">
        <v>94</v>
      </c>
      <c r="J5" s="12" t="s">
        <v>19</v>
      </c>
      <c r="K5" s="12" t="s">
        <v>94</v>
      </c>
      <c r="L5" s="6" t="s">
        <v>82</v>
      </c>
      <c r="M5" s="6" t="s">
        <v>95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ht="14.25" customHeight="1" spans="1:256">
      <c r="A6" s="9" t="s">
        <v>96</v>
      </c>
      <c r="B6" s="6" t="s">
        <v>97</v>
      </c>
      <c r="C6" s="6" t="s">
        <v>76</v>
      </c>
      <c r="D6" s="6" t="s">
        <v>2</v>
      </c>
      <c r="E6" s="6" t="s">
        <v>77</v>
      </c>
      <c r="F6" s="6" t="s">
        <v>78</v>
      </c>
      <c r="G6" s="6" t="s">
        <v>98</v>
      </c>
      <c r="H6" s="6" t="s">
        <v>80</v>
      </c>
      <c r="I6" s="12" t="s">
        <v>99</v>
      </c>
      <c r="J6" s="12" t="s">
        <v>19</v>
      </c>
      <c r="K6" s="12" t="s">
        <v>99</v>
      </c>
      <c r="L6" s="6" t="s">
        <v>82</v>
      </c>
      <c r="M6" s="6" t="s">
        <v>100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ht="14.25" customHeight="1" spans="1:256">
      <c r="A7" s="9" t="s">
        <v>101</v>
      </c>
      <c r="B7" s="6" t="s">
        <v>102</v>
      </c>
      <c r="C7" s="6" t="s">
        <v>76</v>
      </c>
      <c r="D7" s="6" t="s">
        <v>2</v>
      </c>
      <c r="E7" s="6" t="s">
        <v>77</v>
      </c>
      <c r="F7" s="6" t="s">
        <v>78</v>
      </c>
      <c r="G7" s="6" t="s">
        <v>98</v>
      </c>
      <c r="H7" s="6" t="s">
        <v>80</v>
      </c>
      <c r="I7" s="12" t="s">
        <v>103</v>
      </c>
      <c r="J7" s="12" t="s">
        <v>19</v>
      </c>
      <c r="K7" s="12" t="s">
        <v>103</v>
      </c>
      <c r="L7" s="6" t="s">
        <v>82</v>
      </c>
      <c r="M7" s="6" t="s">
        <v>104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ht="14.25" customHeight="1" spans="1:256">
      <c r="A8" s="9" t="s">
        <v>105</v>
      </c>
      <c r="B8" s="6" t="s">
        <v>106</v>
      </c>
      <c r="C8" s="6" t="s">
        <v>76</v>
      </c>
      <c r="D8" s="6" t="s">
        <v>2</v>
      </c>
      <c r="E8" s="6" t="s">
        <v>77</v>
      </c>
      <c r="F8" s="6" t="s">
        <v>78</v>
      </c>
      <c r="G8" s="6" t="s">
        <v>98</v>
      </c>
      <c r="H8" s="6" t="s">
        <v>80</v>
      </c>
      <c r="I8" s="12" t="s">
        <v>107</v>
      </c>
      <c r="J8" s="12" t="s">
        <v>19</v>
      </c>
      <c r="K8" s="12" t="s">
        <v>107</v>
      </c>
      <c r="L8" s="6" t="s">
        <v>82</v>
      </c>
      <c r="M8" s="6" t="s">
        <v>108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ht="14.25" customHeight="1" spans="1:256">
      <c r="A9" s="9" t="s">
        <v>109</v>
      </c>
      <c r="B9" s="6" t="s">
        <v>110</v>
      </c>
      <c r="C9" s="6" t="s">
        <v>76</v>
      </c>
      <c r="D9" s="6" t="s">
        <v>2</v>
      </c>
      <c r="E9" s="6" t="s">
        <v>77</v>
      </c>
      <c r="F9" s="6" t="s">
        <v>78</v>
      </c>
      <c r="G9" s="6" t="s">
        <v>98</v>
      </c>
      <c r="H9" s="6" t="s">
        <v>80</v>
      </c>
      <c r="I9" s="12" t="s">
        <v>111</v>
      </c>
      <c r="J9" s="12" t="s">
        <v>19</v>
      </c>
      <c r="K9" s="12" t="s">
        <v>111</v>
      </c>
      <c r="L9" s="6" t="s">
        <v>82</v>
      </c>
      <c r="M9" s="6" t="s">
        <v>112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customHeight="1" spans="1:14">
      <c r="A10" s="10" t="s">
        <v>113</v>
      </c>
      <c r="B10" s="10" t="s">
        <v>114</v>
      </c>
      <c r="C10" s="10" t="s">
        <v>114</v>
      </c>
      <c r="D10" s="10" t="s">
        <v>114</v>
      </c>
      <c r="E10" s="10"/>
      <c r="F10" s="10"/>
      <c r="G10" s="10" t="s">
        <v>114</v>
      </c>
      <c r="H10" s="10" t="s">
        <v>114</v>
      </c>
      <c r="I10" s="13" t="s">
        <v>20</v>
      </c>
      <c r="J10" s="13"/>
      <c r="K10" s="13"/>
      <c r="L10" s="10"/>
      <c r="M10" s="10" t="s">
        <v>114</v>
      </c>
      <c r="N10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38</v>
      </c>
      <c r="B1" s="4" t="s">
        <v>39</v>
      </c>
      <c r="C1" s="4" t="s">
        <v>50</v>
      </c>
      <c r="D1" s="4" t="s">
        <v>51</v>
      </c>
      <c r="E1" s="4" t="s">
        <v>52</v>
      </c>
      <c r="F1" s="4" t="s">
        <v>115</v>
      </c>
      <c r="G1" s="4" t="s">
        <v>60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7"/>
  <sheetViews>
    <sheetView tabSelected="1" workbookViewId="0">
      <selection activeCell="C33" sqref="C33"/>
    </sheetView>
  </sheetViews>
  <sheetFormatPr defaultColWidth="9.14285714285714" defaultRowHeight="12.75"/>
  <cols>
    <col min="1" max="1" width="15.1428571428571" customWidth="1"/>
    <col min="2" max="2" width="16.8571428571429" style="3" customWidth="1"/>
    <col min="3" max="3" width="74.8571428571429" customWidth="1"/>
  </cols>
  <sheetData>
    <row r="1" spans="1:7">
      <c r="A1" s="4" t="s">
        <v>68</v>
      </c>
      <c r="B1" s="4" t="s">
        <v>18</v>
      </c>
      <c r="C1" s="4" t="s">
        <v>72</v>
      </c>
      <c r="G1" s="5" t="s">
        <v>116</v>
      </c>
    </row>
    <row r="2" ht="14.25" customHeight="1" spans="1:245">
      <c r="A2" s="42" t="s">
        <v>75</v>
      </c>
      <c r="B2" s="7">
        <v>56</v>
      </c>
      <c r="C2" s="6" t="s">
        <v>83</v>
      </c>
      <c r="D2" s="6" t="e">
        <f>VLOOKUP(A2,HOP!A:L,12,0)</f>
        <v>#N/A</v>
      </c>
      <c r="E2" s="8">
        <v>2087044</v>
      </c>
      <c r="F2" s="6" t="e">
        <f>B2-D2</f>
        <v>#N/A</v>
      </c>
      <c r="G2" s="6" t="str">
        <f>$G$1&amp;E2</f>
        <v>，2087044</v>
      </c>
      <c r="H2" s="6"/>
      <c r="I2" s="6" t="s">
        <v>117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</row>
    <row r="3" ht="14.25" customHeight="1" spans="1:245">
      <c r="A3" s="42" t="s">
        <v>85</v>
      </c>
      <c r="B3" s="7">
        <v>251</v>
      </c>
      <c r="C3" s="6" t="s">
        <v>87</v>
      </c>
      <c r="D3" s="6">
        <v>251</v>
      </c>
      <c r="E3" s="6">
        <v>2099262</v>
      </c>
      <c r="F3" s="6">
        <f t="shared" ref="F3:F9" si="0">B3-D3</f>
        <v>0</v>
      </c>
      <c r="G3" s="6" t="str">
        <f t="shared" ref="G3:G9" si="1">$G$1&amp;E3</f>
        <v>，2099262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ht="14.25" customHeight="1" spans="1:245">
      <c r="A4" s="42" t="s">
        <v>89</v>
      </c>
      <c r="B4" s="7">
        <v>140</v>
      </c>
      <c r="C4" s="6" t="s">
        <v>91</v>
      </c>
      <c r="D4" s="6" t="e">
        <f>VLOOKUP(A4,HOP!A:L,12,0)</f>
        <v>#N/A</v>
      </c>
      <c r="E4" s="8">
        <v>2051950</v>
      </c>
      <c r="F4" s="6" t="e">
        <f t="shared" si="0"/>
        <v>#N/A</v>
      </c>
      <c r="G4" s="6" t="str">
        <f t="shared" si="1"/>
        <v>，2051950</v>
      </c>
      <c r="H4" s="6"/>
      <c r="I4" s="6" t="s">
        <v>118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</row>
    <row r="5" ht="14.25" customHeight="1" spans="1:245">
      <c r="A5" s="42" t="s">
        <v>93</v>
      </c>
      <c r="B5" s="7">
        <v>90</v>
      </c>
      <c r="C5" s="6" t="s">
        <v>95</v>
      </c>
      <c r="D5" s="6">
        <v>90</v>
      </c>
      <c r="E5" s="6">
        <v>2249337</v>
      </c>
      <c r="F5" s="6">
        <f t="shared" si="0"/>
        <v>0</v>
      </c>
      <c r="G5" s="6" t="str">
        <f t="shared" si="1"/>
        <v>，2249337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</row>
    <row r="6" ht="14.25" customHeight="1" spans="1:245">
      <c r="A6" s="42" t="s">
        <v>97</v>
      </c>
      <c r="B6" s="7">
        <v>-203</v>
      </c>
      <c r="C6" s="6" t="s">
        <v>100</v>
      </c>
      <c r="D6" s="6" t="e">
        <f>VLOOKUP(A6,HOP!A:L,12,0)</f>
        <v>#N/A</v>
      </c>
      <c r="E6" s="6">
        <v>2274535</v>
      </c>
      <c r="F6" s="6" t="e">
        <f t="shared" si="0"/>
        <v>#N/A</v>
      </c>
      <c r="G6" s="6" t="str">
        <f t="shared" si="1"/>
        <v>，2274535</v>
      </c>
      <c r="H6" s="6"/>
      <c r="I6" s="6" t="s">
        <v>119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</row>
    <row r="7" ht="14.25" customHeight="1" spans="1:245">
      <c r="A7" s="42" t="s">
        <v>102</v>
      </c>
      <c r="B7" s="7">
        <v>-174</v>
      </c>
      <c r="C7" s="6" t="s">
        <v>104</v>
      </c>
      <c r="D7" s="6" t="e">
        <f>VLOOKUP(A7,HOP!A:L,12,0)</f>
        <v>#N/A</v>
      </c>
      <c r="E7" s="6">
        <v>2262252</v>
      </c>
      <c r="F7" s="6" t="e">
        <f t="shared" si="0"/>
        <v>#N/A</v>
      </c>
      <c r="G7" s="6" t="str">
        <f t="shared" si="1"/>
        <v>，2262252</v>
      </c>
      <c r="H7" s="6"/>
      <c r="I7" s="6" t="s">
        <v>120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</row>
    <row r="8" ht="14.25" customHeight="1" spans="1:245">
      <c r="A8" s="42" t="s">
        <v>106</v>
      </c>
      <c r="B8" s="7">
        <v>-64</v>
      </c>
      <c r="C8" s="6" t="s">
        <v>108</v>
      </c>
      <c r="D8" s="6" t="e">
        <f>VLOOKUP(A8,HOP!A:L,12,0)</f>
        <v>#N/A</v>
      </c>
      <c r="E8" s="6">
        <v>2263568</v>
      </c>
      <c r="F8" s="6" t="e">
        <f t="shared" si="0"/>
        <v>#N/A</v>
      </c>
      <c r="G8" s="6" t="str">
        <f t="shared" si="1"/>
        <v>，2263568</v>
      </c>
      <c r="H8" s="6"/>
      <c r="I8" s="6" t="s">
        <v>121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</row>
    <row r="9" ht="14.25" customHeight="1" spans="1:245">
      <c r="A9" s="42" t="s">
        <v>110</v>
      </c>
      <c r="B9" s="7">
        <v>-184</v>
      </c>
      <c r="C9" s="6" t="s">
        <v>112</v>
      </c>
      <c r="D9" s="6" t="e">
        <f>VLOOKUP(A9,HOP!A:L,12,0)</f>
        <v>#N/A</v>
      </c>
      <c r="E9" s="8">
        <v>2269481</v>
      </c>
      <c r="F9" s="6" t="e">
        <f t="shared" si="0"/>
        <v>#N/A</v>
      </c>
      <c r="G9" s="6" t="str">
        <f t="shared" si="1"/>
        <v>，2269481</v>
      </c>
      <c r="H9" s="6"/>
      <c r="I9" s="6" t="s">
        <v>122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</row>
    <row r="11" spans="2:2">
      <c r="B11" s="3">
        <f>SUM(B2:B10)</f>
        <v>-88</v>
      </c>
    </row>
    <row r="15" spans="1:3">
      <c r="A15" t="s">
        <v>123</v>
      </c>
      <c r="C15">
        <v>150</v>
      </c>
    </row>
    <row r="16" spans="1:3">
      <c r="A16" t="s">
        <v>124</v>
      </c>
      <c r="C16">
        <v>-238</v>
      </c>
    </row>
    <row r="17" spans="1:3">
      <c r="A17" s="5" t="s">
        <v>125</v>
      </c>
      <c r="C17">
        <f>SUM(C15:C16)</f>
        <v>-88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44</v>
      </c>
      <c r="E1" s="2" t="s">
        <v>47</v>
      </c>
      <c r="F1" s="2" t="s">
        <v>51</v>
      </c>
      <c r="G1" s="2" t="s">
        <v>52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1" t="s">
        <v>142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79</v>
      </c>
      <c r="G2" s="1" t="s">
        <v>147</v>
      </c>
      <c r="H2" s="1" t="s">
        <v>82</v>
      </c>
      <c r="I2" s="1" t="s">
        <v>148</v>
      </c>
      <c r="J2" s="1" t="s">
        <v>149</v>
      </c>
      <c r="K2" s="1" t="s">
        <v>148</v>
      </c>
      <c r="L2" s="1" t="s">
        <v>150</v>
      </c>
      <c r="M2" s="1" t="s">
        <v>151</v>
      </c>
      <c r="N2" s="1" t="s">
        <v>151</v>
      </c>
      <c r="O2" s="1" t="s">
        <v>150</v>
      </c>
      <c r="P2" s="1" t="s">
        <v>152</v>
      </c>
      <c r="Q2" s="1" t="s">
        <v>153</v>
      </c>
      <c r="R2" s="1" t="s">
        <v>78</v>
      </c>
      <c r="S2" s="1" t="s">
        <v>154</v>
      </c>
      <c r="T2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2021-10-29T08:12:06Z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3978CEB1E21049708ABA013A7FE76D91</vt:lpwstr>
  </property>
</Properties>
</file>