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<sst xmlns="http://schemas.openxmlformats.org/spreadsheetml/2006/main" count="375" uniqueCount="135">
  <si>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</si>
  <si>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</si>
  <si>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</si>
  <si>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</si>
  <si>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</si>
  <si>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</si>
  <si>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</si>
  <si>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</si>
  <si>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</si>
  <si>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</si>
  <si>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</si>
  <si>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</si>
  <si>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</si>
  <si>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</si>
  <si>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</si>
  <si>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</si>
  <si>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</si>
  <si>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</si>
  <si>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</si>
  <si>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</si>
  <si>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</si>
  <si>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</si>
  <si>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</si>
  <si>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</si>
  <si>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</si>
  <si>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</si>
  <si>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</si>
  <si>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[广州]广州白云宾馆(10091524)</t>
  </si>
  <si>
    <t>豪华双床房&lt;双人入住&gt;&lt;双早&gt;</t>
  </si>
  <si>
    <t>CNY</t>
  </si>
  <si>
    <t>丁锦详</t>
  </si>
  <si>
    <t>CA363211028CNY</t>
  </si>
  <si>
    <t>未提现</t>
  </si>
  <si>
    <t>携程开票</t>
  </si>
  <si>
    <t>F21J120120</t>
  </si>
  <si>
    <t>[江阴]锦江都城酒店(江阴澄江万达广场店)(67324733)</t>
  </si>
  <si>
    <t>风雅商务房&lt;双人入住&gt;&lt;内宾&gt;&lt;预付&gt;&lt;双早&gt;</t>
  </si>
  <si>
    <t>赵静,钱明华</t>
  </si>
  <si>
    <t>[英德]英德石头酒店(78167352)</t>
  </si>
  <si>
    <t>独栋私家泡池双床房&lt;双人入住&gt;&lt;双早&gt;</t>
  </si>
  <si>
    <t>杨东勇</t>
  </si>
  <si>
    <t>豪华大床房&lt;双人入住&gt;&lt;双早&gt;</t>
  </si>
  <si>
    <t>吴笋艳</t>
  </si>
  <si>
    <t>F21J120160</t>
  </si>
  <si>
    <t>赔款</t>
  </si>
  <si>
    <t>[广州]广州保利洲际酒店(662841)</t>
  </si>
  <si>
    <t>洲际豪华房&lt;双人入住&gt;&lt;内宾&gt;&lt;预付&gt;&lt;双早&gt;</t>
  </si>
  <si>
    <t>屈建玉</t>
  </si>
  <si>
    <t>[晋中]如家商旅酒店（晋中榆次新建北路印象城店）(662841)</t>
  </si>
  <si>
    <t>商旅高级商务房&lt;大床&gt;&lt;双人入住&gt;&lt;无早&gt;</t>
  </si>
  <si>
    <t>任孝鸿</t>
  </si>
  <si>
    <t>精致双床房&lt;双人入住&gt;&lt;内宾&gt;&lt;预付&gt;&lt;双早&gt;</t>
  </si>
  <si>
    <t>谢军</t>
  </si>
  <si>
    <t>CA363211029CNY</t>
  </si>
  <si>
    <t>[兰州]麗枫酒店(兰州正宁路店)(67324615)</t>
  </si>
  <si>
    <t>豪华大床房&lt;双人入住&gt;&lt;内宾&gt;&lt;预付&gt;&lt;双早&gt;</t>
  </si>
  <si>
    <t>杨少龙</t>
  </si>
  <si>
    <t>取消</t>
  </si>
  <si>
    <t>[贵阳]贵阳诺富特酒店(67323201)</t>
  </si>
  <si>
    <t>高级大床房&lt;双人入住&gt;&lt;内宾&gt;&lt;预付&gt;&lt;无早&gt;</t>
  </si>
  <si>
    <t>何聪雄</t>
  </si>
  <si>
    <t>赵小勇</t>
  </si>
  <si>
    <t>acknowledge</t>
  </si>
  <si>
    <t>张建君</t>
  </si>
  <si>
    <t>[晋中]如家商旅酒店（晋中榆次新建北路印象城店）(79867593)</t>
  </si>
  <si>
    <t>高翔</t>
  </si>
  <si>
    <t>张峰</t>
  </si>
  <si>
    <t>，</t>
  </si>
  <si>
    <t>本期扣款3318元</t>
  </si>
  <si>
    <t>原单未结算，本期扣款603元</t>
  </si>
  <si>
    <t>A211029093641481</t>
  </si>
  <si>
    <t>A211029093756481</t>
  </si>
  <si>
    <t>A211029094004481</t>
  </si>
  <si>
    <t>CNY / HKD 当前参考汇率: 1.216968348</t>
  </si>
  <si>
    <t>总计：457.21 CNY/
556.41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</si>
  <si>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</si>
  <si>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</si>
  <si>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</si>
  <si>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</si>
  <si>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</si>
  <si>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</si>
  <si>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</si>
  <si>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</si>
  <si>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</si>
  <si>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</si>
  <si>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</si>
  <si>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</si>
  <si>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</si>
  <si>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</si>
  <si>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</si>
  <si>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</si>
  <si>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</si>
  <si>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2021-10-13</t>
  </si>
  <si>
    <t>2276735</t>
  </si>
  <si>
    <t>贵阳诺富特酒店</t>
  </si>
  <si>
    <t>2021-10-14</t>
  </si>
  <si>
    <t>退房日周结</t>
  </si>
  <si>
    <t>475.83</t>
  </si>
  <si>
    <t>RMB</t>
  </si>
  <si>
    <t>0</t>
  </si>
  <si>
    <t>0.00</t>
  </si>
  <si>
    <t>携程国内直连(DD)</t>
  </si>
  <si>
    <t>2021-10-13 15:42:56</t>
  </si>
  <si>
    <t>否</t>
  </si>
  <si>
    <t>汇智国际旅游发展有限公司</t>
  </si>
  <si>
    <t>直连</t>
  </si>
  <si>
    <t>2276729</t>
  </si>
  <si>
    <t>如家商旅酒店(晋中榆次新建北路印象城店)</t>
  </si>
  <si>
    <t>177.00</t>
  </si>
  <si>
    <t>2021-10-13 15:25:55</t>
  </si>
  <si>
    <t>直采</t>
  </si>
  <si>
    <t>2276711</t>
  </si>
  <si>
    <t>锦江都城酒店(江阴澄江万达广场店)</t>
  </si>
  <si>
    <t>291.21</t>
  </si>
  <si>
    <t>2021-10-13 14:34:43</t>
  </si>
  <si>
    <t>2276691</t>
  </si>
  <si>
    <t>2021-10-13 14:03:41</t>
  </si>
  <si>
    <t>2276690</t>
  </si>
  <si>
    <t>2021-10-13 14:00:18</t>
  </si>
  <si>
    <t>2276620</t>
  </si>
  <si>
    <t>2021-10-13 10:49:49</t>
  </si>
  <si>
    <t>2021-10-12</t>
  </si>
  <si>
    <t>2276256</t>
  </si>
  <si>
    <t>广州白云宾馆</t>
  </si>
  <si>
    <t>563.00</t>
  </si>
  <si>
    <t>2021-10-12 17:40:33</t>
  </si>
  <si>
    <t>2276231</t>
  </si>
  <si>
    <t>石头酒店</t>
  </si>
  <si>
    <t>404.00</t>
  </si>
  <si>
    <t>2021-10-12 16:40:48</t>
  </si>
  <si>
    <t>2276200</t>
  </si>
  <si>
    <t>661.30</t>
  </si>
  <si>
    <t>2021-10-12 15:22:25</t>
  </si>
  <si>
    <t>2276180</t>
  </si>
  <si>
    <t>2021-10-12 15:13:54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</si>
</sst>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2" fillId="2" borderId="3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16527719515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44481</v>
      </c>
      <c r="G2" s="5">
        <v>44482</v>
      </c>
      <c r="H2" s="4">
        <v>1</v>
      </c>
      <c r="I2" s="4">
        <v>1</v>
      </c>
      <c r="J2" s="4">
        <v>1</v>
      </c>
      <c r="K2" s="4" t="s">
        <v>29</v>
      </c>
      <c r="L2" s="4">
        <v>563</v>
      </c>
      <c r="M2" s="4">
        <v>563</v>
      </c>
      <c r="N2" s="4" t="s">
        <v>30</v>
      </c>
      <c r="O2" s="4" t="s">
        <v>31</v>
      </c>
      <c r="P2" s="4" t="s">
        <v>32</v>
      </c>
      <c r="Q2" s="4">
        <v>0</v>
      </c>
      <c r="R2" s="6">
        <v>44481</v>
      </c>
      <c r="S2" s="5">
        <v>44497</v>
      </c>
      <c r="T2" s="4" t="s">
        <v>33</v>
      </c>
      <c r="U2" s="4">
        <v>563</v>
      </c>
      <c r="V2" s="4">
        <v>0</v>
      </c>
      <c r="W2" s="4">
        <v>0</v>
      </c>
      <c r="X2" s="4">
        <v>2276180</v>
      </c>
      <c r="Y2" s="4" t="s">
        <v>34</v>
      </c>
    </row>
    <row r="3" s="4" customFormat="1" spans="1:23">
      <c r="A3" s="4">
        <v>16528057965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44481</v>
      </c>
      <c r="G3" s="5">
        <v>44482</v>
      </c>
      <c r="H3" s="4">
        <v>2</v>
      </c>
      <c r="I3" s="4">
        <v>1</v>
      </c>
      <c r="J3" s="4">
        <v>2</v>
      </c>
      <c r="K3" s="4" t="s">
        <v>29</v>
      </c>
      <c r="L3" s="4">
        <v>661.3</v>
      </c>
      <c r="M3" s="4">
        <v>661.3</v>
      </c>
      <c r="N3" s="4" t="s">
        <v>37</v>
      </c>
      <c r="O3" s="4" t="s">
        <v>31</v>
      </c>
      <c r="P3" s="4" t="s">
        <v>32</v>
      </c>
      <c r="Q3" s="4">
        <v>0</v>
      </c>
      <c r="R3" s="6">
        <v>44481</v>
      </c>
      <c r="S3" s="5">
        <v>44497</v>
      </c>
      <c r="T3" s="4" t="s">
        <v>33</v>
      </c>
      <c r="U3" s="4">
        <v>661.3</v>
      </c>
      <c r="V3" s="4">
        <v>0</v>
      </c>
      <c r="W3" s="4">
        <v>0</v>
      </c>
    </row>
    <row r="4" s="4" customFormat="1" spans="1:24">
      <c r="A4" s="4">
        <v>16528683203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44481</v>
      </c>
      <c r="G4" s="5">
        <v>44482</v>
      </c>
      <c r="H4" s="4">
        <v>1</v>
      </c>
      <c r="I4" s="4">
        <v>1</v>
      </c>
      <c r="J4" s="4">
        <v>1</v>
      </c>
      <c r="K4" s="4" t="s">
        <v>29</v>
      </c>
      <c r="L4" s="4">
        <v>404</v>
      </c>
      <c r="M4" s="4">
        <v>404</v>
      </c>
      <c r="N4" s="4" t="s">
        <v>40</v>
      </c>
      <c r="O4" s="4" t="s">
        <v>31</v>
      </c>
      <c r="P4" s="4" t="s">
        <v>32</v>
      </c>
      <c r="Q4" s="4">
        <v>0</v>
      </c>
      <c r="R4" s="6">
        <v>44481</v>
      </c>
      <c r="S4" s="5">
        <v>44497</v>
      </c>
      <c r="T4" s="4" t="s">
        <v>33</v>
      </c>
      <c r="U4" s="4">
        <v>404</v>
      </c>
      <c r="V4" s="4">
        <v>0</v>
      </c>
      <c r="W4" s="4">
        <v>0</v>
      </c>
      <c r="X4" s="4">
        <v>2276231</v>
      </c>
    </row>
    <row r="5" s="4" customFormat="1" spans="1:25">
      <c r="A5" s="4">
        <v>16529044347</v>
      </c>
      <c r="B5" s="4" t="s">
        <v>25</v>
      </c>
      <c r="C5" s="4" t="s">
        <v>26</v>
      </c>
      <c r="D5" s="4" t="s">
        <v>27</v>
      </c>
      <c r="E5" s="4" t="s">
        <v>41</v>
      </c>
      <c r="F5" s="5">
        <v>44481</v>
      </c>
      <c r="G5" s="5">
        <v>44482</v>
      </c>
      <c r="H5" s="4">
        <v>1</v>
      </c>
      <c r="I5" s="4">
        <v>1</v>
      </c>
      <c r="J5" s="4">
        <v>1</v>
      </c>
      <c r="K5" s="4" t="s">
        <v>29</v>
      </c>
      <c r="L5" s="4">
        <v>563</v>
      </c>
      <c r="M5" s="4">
        <v>563</v>
      </c>
      <c r="N5" s="4" t="s">
        <v>42</v>
      </c>
      <c r="O5" s="4" t="s">
        <v>31</v>
      </c>
      <c r="P5" s="4" t="s">
        <v>32</v>
      </c>
      <c r="Q5" s="4">
        <v>0</v>
      </c>
      <c r="R5" s="6">
        <v>44481</v>
      </c>
      <c r="S5" s="5">
        <v>44497</v>
      </c>
      <c r="T5" s="4" t="s">
        <v>33</v>
      </c>
      <c r="U5" s="4">
        <v>563</v>
      </c>
      <c r="V5" s="4">
        <v>0</v>
      </c>
      <c r="W5" s="4">
        <v>0</v>
      </c>
      <c r="X5" s="4">
        <v>2276256</v>
      </c>
      <c r="Y5" s="4" t="s">
        <v>43</v>
      </c>
    </row>
    <row r="6" s="4" customFormat="1" spans="1:24">
      <c r="A6" s="4">
        <v>16270455517</v>
      </c>
      <c r="B6" s="4" t="s">
        <v>25</v>
      </c>
      <c r="C6" s="4" t="s">
        <v>44</v>
      </c>
      <c r="D6" s="4" t="s">
        <v>45</v>
      </c>
      <c r="E6" s="4" t="s">
        <v>46</v>
      </c>
      <c r="F6" s="5">
        <v>44451</v>
      </c>
      <c r="G6" s="5">
        <v>44452</v>
      </c>
      <c r="H6" s="4">
        <v>1</v>
      </c>
      <c r="I6" s="4">
        <v>1</v>
      </c>
      <c r="J6" s="4">
        <v>1</v>
      </c>
      <c r="K6" s="4" t="s">
        <v>29</v>
      </c>
      <c r="L6" s="4">
        <v>-3318</v>
      </c>
      <c r="M6" s="4">
        <v>-3318</v>
      </c>
      <c r="N6" s="4" t="s">
        <v>47</v>
      </c>
      <c r="O6" s="4" t="s">
        <v>31</v>
      </c>
      <c r="P6" s="4" t="s">
        <v>32</v>
      </c>
      <c r="Q6" s="4">
        <v>0</v>
      </c>
      <c r="R6" s="6">
        <v>44451</v>
      </c>
      <c r="S6" s="5">
        <v>44497</v>
      </c>
      <c r="T6" s="4"/>
      <c r="U6" s="4">
        <v>0</v>
      </c>
      <c r="V6" s="4">
        <v>0</v>
      </c>
      <c r="W6" s="4">
        <v>0</v>
      </c>
      <c r="X6" s="4">
        <v>2251612</v>
      </c>
    </row>
    <row r="7" s="4" customFormat="1" spans="1:24">
      <c r="A7" s="4">
        <v>16258651587</v>
      </c>
      <c r="B7" s="4" t="s">
        <v>25</v>
      </c>
      <c r="C7" s="4" t="s">
        <v>44</v>
      </c>
      <c r="D7" s="4" t="s">
        <v>48</v>
      </c>
      <c r="E7" s="4" t="s">
        <v>49</v>
      </c>
      <c r="F7" s="5">
        <v>44450</v>
      </c>
      <c r="G7" s="5">
        <v>44451</v>
      </c>
      <c r="H7" s="4">
        <v>1</v>
      </c>
      <c r="I7" s="4">
        <v>1</v>
      </c>
      <c r="J7" s="4">
        <v>1</v>
      </c>
      <c r="K7" s="4" t="s">
        <v>29</v>
      </c>
      <c r="L7" s="4">
        <v>-603</v>
      </c>
      <c r="M7" s="4">
        <v>-603</v>
      </c>
      <c r="N7" s="4" t="s">
        <v>50</v>
      </c>
      <c r="O7" s="4" t="s">
        <v>31</v>
      </c>
      <c r="P7" s="4" t="s">
        <v>32</v>
      </c>
      <c r="Q7" s="4">
        <v>0</v>
      </c>
      <c r="R7" s="6">
        <v>44450</v>
      </c>
      <c r="S7" s="5">
        <v>44497</v>
      </c>
      <c r="T7" s="4"/>
      <c r="U7" s="4">
        <v>0</v>
      </c>
      <c r="V7" s="4">
        <v>0</v>
      </c>
      <c r="W7" s="4">
        <v>0</v>
      </c>
      <c r="X7" s="4">
        <v>2250100</v>
      </c>
    </row>
    <row r="8" s="4" customFormat="1" spans="1:23">
      <c r="A8" s="4">
        <v>16532124757</v>
      </c>
      <c r="B8" s="4" t="s">
        <v>25</v>
      </c>
      <c r="C8" s="4" t="s">
        <v>26</v>
      </c>
      <c r="D8" s="4" t="s">
        <v>35</v>
      </c>
      <c r="E8" s="4" t="s">
        <v>51</v>
      </c>
      <c r="F8" s="5">
        <v>44482</v>
      </c>
      <c r="G8" s="5">
        <v>44483</v>
      </c>
      <c r="H8" s="4">
        <v>1</v>
      </c>
      <c r="I8" s="4">
        <v>1</v>
      </c>
      <c r="J8" s="4">
        <v>1</v>
      </c>
      <c r="K8" s="4" t="s">
        <v>29</v>
      </c>
      <c r="L8" s="4">
        <v>291.21</v>
      </c>
      <c r="M8" s="4">
        <v>291.21</v>
      </c>
      <c r="N8" s="4" t="s">
        <v>52</v>
      </c>
      <c r="O8" s="4" t="s">
        <v>53</v>
      </c>
      <c r="P8" s="4" t="s">
        <v>32</v>
      </c>
      <c r="Q8" s="4">
        <v>0</v>
      </c>
      <c r="R8" s="6">
        <v>44482</v>
      </c>
      <c r="S8" s="5">
        <v>44498</v>
      </c>
      <c r="T8" s="4" t="s">
        <v>33</v>
      </c>
      <c r="U8" s="4">
        <v>291.21</v>
      </c>
      <c r="V8" s="4">
        <v>0</v>
      </c>
      <c r="W8" s="4">
        <v>0</v>
      </c>
    </row>
    <row r="9" s="4" customFormat="1" spans="1:24">
      <c r="A9" s="4">
        <v>16532666265</v>
      </c>
      <c r="B9" s="4" t="s">
        <v>25</v>
      </c>
      <c r="C9" s="4" t="s">
        <v>26</v>
      </c>
      <c r="D9" s="4" t="s">
        <v>54</v>
      </c>
      <c r="E9" s="4" t="s">
        <v>55</v>
      </c>
      <c r="F9" s="5">
        <v>44482</v>
      </c>
      <c r="G9" s="5">
        <v>44483</v>
      </c>
      <c r="H9" s="4">
        <v>1</v>
      </c>
      <c r="I9" s="4">
        <v>1</v>
      </c>
      <c r="J9" s="4">
        <v>1</v>
      </c>
      <c r="K9" s="4" t="s">
        <v>29</v>
      </c>
      <c r="L9" s="4">
        <v>288.69</v>
      </c>
      <c r="M9" s="4">
        <v>288.69</v>
      </c>
      <c r="N9" s="4" t="s">
        <v>56</v>
      </c>
      <c r="O9" s="4" t="s">
        <v>53</v>
      </c>
      <c r="P9" s="4" t="s">
        <v>32</v>
      </c>
      <c r="Q9" s="4">
        <v>0</v>
      </c>
      <c r="R9" s="6">
        <v>44482</v>
      </c>
      <c r="S9" s="5">
        <v>44498</v>
      </c>
      <c r="T9" s="4" t="s">
        <v>33</v>
      </c>
      <c r="U9" s="4">
        <v>288.69</v>
      </c>
      <c r="V9" s="4">
        <v>0</v>
      </c>
      <c r="W9" s="4">
        <v>0</v>
      </c>
      <c r="X9" s="4">
        <v>2276659</v>
      </c>
    </row>
    <row r="10" s="4" customFormat="1" spans="1:24">
      <c r="A10" s="4">
        <v>16532666265</v>
      </c>
      <c r="B10" s="4" t="s">
        <v>25</v>
      </c>
      <c r="C10" s="4" t="s">
        <v>57</v>
      </c>
      <c r="D10" s="4" t="s">
        <v>54</v>
      </c>
      <c r="E10" s="4" t="s">
        <v>55</v>
      </c>
      <c r="F10" s="5">
        <v>44482</v>
      </c>
      <c r="G10" s="5">
        <v>44483</v>
      </c>
      <c r="H10" s="4">
        <v>1</v>
      </c>
      <c r="I10" s="4">
        <v>1</v>
      </c>
      <c r="J10" s="4">
        <v>1</v>
      </c>
      <c r="K10" s="4" t="s">
        <v>29</v>
      </c>
      <c r="L10" s="4">
        <v>-288.69</v>
      </c>
      <c r="M10" s="4">
        <v>-288.69</v>
      </c>
      <c r="N10" s="4" t="s">
        <v>56</v>
      </c>
      <c r="O10" s="4" t="s">
        <v>53</v>
      </c>
      <c r="P10" s="4" t="s">
        <v>32</v>
      </c>
      <c r="Q10" s="4">
        <v>0</v>
      </c>
      <c r="R10" s="6">
        <v>44482</v>
      </c>
      <c r="S10" s="5">
        <v>44498</v>
      </c>
      <c r="T10" s="4" t="s">
        <v>33</v>
      </c>
      <c r="U10" s="4">
        <v>-288.69</v>
      </c>
      <c r="V10" s="4">
        <v>0</v>
      </c>
      <c r="W10" s="4">
        <v>0</v>
      </c>
      <c r="X10" s="4">
        <v>2276659</v>
      </c>
    </row>
    <row r="11" s="4" customFormat="1" spans="1:23">
      <c r="A11" s="4">
        <v>16533099597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44482</v>
      </c>
      <c r="G11" s="5">
        <v>44483</v>
      </c>
      <c r="H11" s="4">
        <v>1</v>
      </c>
      <c r="I11" s="4">
        <v>1</v>
      </c>
      <c r="J11" s="4">
        <v>1</v>
      </c>
      <c r="K11" s="4" t="s">
        <v>29</v>
      </c>
      <c r="L11" s="4">
        <v>475.83</v>
      </c>
      <c r="M11" s="4">
        <v>475.83</v>
      </c>
      <c r="N11" s="4" t="s">
        <v>60</v>
      </c>
      <c r="O11" s="4" t="s">
        <v>53</v>
      </c>
      <c r="P11" s="4" t="s">
        <v>32</v>
      </c>
      <c r="Q11" s="4">
        <v>0</v>
      </c>
      <c r="R11" s="6">
        <v>44482</v>
      </c>
      <c r="S11" s="5">
        <v>44498</v>
      </c>
      <c r="T11" s="4" t="s">
        <v>33</v>
      </c>
      <c r="U11" s="4">
        <v>475.83</v>
      </c>
      <c r="V11" s="4">
        <v>0</v>
      </c>
      <c r="W11" s="4">
        <v>0</v>
      </c>
    </row>
    <row r="12" s="4" customFormat="1" spans="1:25">
      <c r="A12" s="4">
        <v>16533093505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44482</v>
      </c>
      <c r="G12" s="5">
        <v>44483</v>
      </c>
      <c r="H12" s="4">
        <v>1</v>
      </c>
      <c r="I12" s="4">
        <v>1</v>
      </c>
      <c r="J12" s="4">
        <v>1</v>
      </c>
      <c r="K12" s="4" t="s">
        <v>29</v>
      </c>
      <c r="L12" s="4">
        <v>475.83</v>
      </c>
      <c r="M12" s="4">
        <v>475.83</v>
      </c>
      <c r="N12" s="4" t="s">
        <v>61</v>
      </c>
      <c r="O12" s="4" t="s">
        <v>53</v>
      </c>
      <c r="P12" s="4" t="s">
        <v>32</v>
      </c>
      <c r="Q12" s="4">
        <v>0</v>
      </c>
      <c r="R12" s="6">
        <v>44482</v>
      </c>
      <c r="S12" s="5">
        <v>44498</v>
      </c>
      <c r="T12" s="4" t="s">
        <v>33</v>
      </c>
      <c r="U12" s="4">
        <v>475.83</v>
      </c>
      <c r="V12" s="4">
        <v>0</v>
      </c>
      <c r="W12" s="4">
        <v>0</v>
      </c>
      <c r="X12" s="4">
        <v>2276691</v>
      </c>
      <c r="Y12" s="4" t="s">
        <v>62</v>
      </c>
    </row>
    <row r="13" s="4" customFormat="1" spans="1:23">
      <c r="A13" s="4">
        <v>16533339053</v>
      </c>
      <c r="B13" s="4" t="s">
        <v>25</v>
      </c>
      <c r="C13" s="4" t="s">
        <v>26</v>
      </c>
      <c r="D13" s="4" t="s">
        <v>35</v>
      </c>
      <c r="E13" s="4" t="s">
        <v>51</v>
      </c>
      <c r="F13" s="5">
        <v>44482</v>
      </c>
      <c r="G13" s="5">
        <v>44483</v>
      </c>
      <c r="H13" s="4">
        <v>1</v>
      </c>
      <c r="I13" s="4">
        <v>1</v>
      </c>
      <c r="J13" s="4">
        <v>1</v>
      </c>
      <c r="K13" s="4" t="s">
        <v>29</v>
      </c>
      <c r="L13" s="4">
        <v>291.21</v>
      </c>
      <c r="M13" s="4">
        <v>291.21</v>
      </c>
      <c r="N13" s="4" t="s">
        <v>63</v>
      </c>
      <c r="O13" s="4" t="s">
        <v>53</v>
      </c>
      <c r="P13" s="4" t="s">
        <v>32</v>
      </c>
      <c r="Q13" s="4">
        <v>0</v>
      </c>
      <c r="R13" s="6">
        <v>44482</v>
      </c>
      <c r="S13" s="5">
        <v>44498</v>
      </c>
      <c r="T13" s="4" t="s">
        <v>33</v>
      </c>
      <c r="U13" s="4">
        <v>291.21</v>
      </c>
      <c r="V13" s="4">
        <v>0</v>
      </c>
      <c r="W13" s="4">
        <v>0</v>
      </c>
    </row>
    <row r="14" s="4" customFormat="1" spans="1:25">
      <c r="A14" s="4">
        <v>16536877691</v>
      </c>
      <c r="B14" s="4" t="s">
        <v>25</v>
      </c>
      <c r="C14" s="4" t="s">
        <v>26</v>
      </c>
      <c r="D14" s="4" t="s">
        <v>64</v>
      </c>
      <c r="E14" s="4" t="s">
        <v>49</v>
      </c>
      <c r="F14" s="5">
        <v>44482</v>
      </c>
      <c r="G14" s="5">
        <v>44483</v>
      </c>
      <c r="H14" s="4">
        <v>1</v>
      </c>
      <c r="I14" s="4">
        <v>1</v>
      </c>
      <c r="J14" s="4">
        <v>1</v>
      </c>
      <c r="K14" s="4" t="s">
        <v>29</v>
      </c>
      <c r="L14" s="4">
        <v>177</v>
      </c>
      <c r="M14" s="4">
        <v>177</v>
      </c>
      <c r="N14" s="4" t="s">
        <v>65</v>
      </c>
      <c r="O14" s="4" t="s">
        <v>53</v>
      </c>
      <c r="P14" s="4" t="s">
        <v>32</v>
      </c>
      <c r="Q14" s="4">
        <v>0</v>
      </c>
      <c r="R14" s="6">
        <v>44482</v>
      </c>
      <c r="S14" s="5">
        <v>44498</v>
      </c>
      <c r="T14" s="4" t="s">
        <v>33</v>
      </c>
      <c r="U14" s="4">
        <v>177</v>
      </c>
      <c r="V14" s="4">
        <v>0</v>
      </c>
      <c r="W14" s="4">
        <v>0</v>
      </c>
      <c r="X14" s="4">
        <v>2276729</v>
      </c>
      <c r="Y14" s="4" t="s">
        <v>62</v>
      </c>
    </row>
    <row r="15" s="4" customFormat="1" spans="1:24">
      <c r="A15" s="4">
        <v>16537039412</v>
      </c>
      <c r="B15" s="4" t="s">
        <v>25</v>
      </c>
      <c r="C15" s="4" t="s">
        <v>26</v>
      </c>
      <c r="D15" s="4" t="s">
        <v>58</v>
      </c>
      <c r="E15" s="4" t="s">
        <v>59</v>
      </c>
      <c r="F15" s="5">
        <v>44482</v>
      </c>
      <c r="G15" s="5">
        <v>44483</v>
      </c>
      <c r="H15" s="4">
        <v>1</v>
      </c>
      <c r="I15" s="4">
        <v>1</v>
      </c>
      <c r="J15" s="4">
        <v>1</v>
      </c>
      <c r="K15" s="4" t="s">
        <v>29</v>
      </c>
      <c r="L15" s="4">
        <v>475.83</v>
      </c>
      <c r="M15" s="4">
        <v>475.83</v>
      </c>
      <c r="N15" s="4" t="s">
        <v>66</v>
      </c>
      <c r="O15" s="4" t="s">
        <v>53</v>
      </c>
      <c r="P15" s="4" t="s">
        <v>32</v>
      </c>
      <c r="Q15" s="4">
        <v>0</v>
      </c>
      <c r="R15" s="6">
        <v>44482</v>
      </c>
      <c r="S15" s="5">
        <v>44498</v>
      </c>
      <c r="T15" s="4" t="s">
        <v>33</v>
      </c>
      <c r="U15" s="4">
        <v>475.83</v>
      </c>
      <c r="V15" s="4">
        <v>0</v>
      </c>
      <c r="W15" s="4">
        <v>0</v>
      </c>
      <c r="X15" s="4">
        <v>2276735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"/>
  <sheetViews>
    <sheetView tabSelected="1" workbookViewId="0">
      <selection activeCell="H30" sqref="H30"/>
    </sheetView>
  </sheetViews>
  <sheetFormatPr defaultColWidth="9" defaultRowHeight="13.5"/>
  <cols>
    <col min="1" max="1" width="12.7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spans="1:9">
      <c r="A2" s="4">
        <v>16527719515</v>
      </c>
      <c r="B2" s="5">
        <v>44481</v>
      </c>
      <c r="C2" s="5">
        <v>44482</v>
      </c>
      <c r="D2" s="4">
        <v>563</v>
      </c>
      <c r="E2" s="4" t="str">
        <f>VLOOKUP(A2,HOP!A:L,12,0)</f>
        <v>563.00</v>
      </c>
      <c r="F2" s="4" t="str">
        <f>VLOOKUP(A2,HOP!A:C,3,0)</f>
        <v>2276180</v>
      </c>
      <c r="G2" s="4">
        <f>D2-E2</f>
        <v>0</v>
      </c>
      <c r="H2" s="4" t="str">
        <f>$H$1&amp;F2</f>
        <v>，2276180</v>
      </c>
      <c r="I2" s="4" t="str">
        <f>VLOOKUP(A2,HOP!A:T,20,0)</f>
        <v>直采</v>
      </c>
    </row>
    <row r="3" s="4" customFormat="1" spans="1:9">
      <c r="A3" s="4">
        <v>16528057965</v>
      </c>
      <c r="B3" s="5">
        <v>44481</v>
      </c>
      <c r="C3" s="5">
        <v>44482</v>
      </c>
      <c r="D3" s="4">
        <v>661.3</v>
      </c>
      <c r="E3" s="4" t="str">
        <f>VLOOKUP(A3,HOP!A:L,12,0)</f>
        <v>661.30</v>
      </c>
      <c r="F3" s="4" t="str">
        <f>VLOOKUP(A3,HOP!A:C,3,0)</f>
        <v>2276200</v>
      </c>
      <c r="G3" s="4">
        <f t="shared" ref="G3:G15" si="0">D3-E3</f>
        <v>0</v>
      </c>
      <c r="H3" s="4" t="str">
        <f t="shared" ref="H3:H15" si="1">$H$1&amp;F3</f>
        <v>，2276200</v>
      </c>
      <c r="I3" s="4" t="str">
        <f>VLOOKUP(A3,HOP!A:T,20,0)</f>
        <v>直连</v>
      </c>
    </row>
    <row r="4" s="4" customFormat="1" spans="1:9">
      <c r="A4" s="4">
        <v>16528683203</v>
      </c>
      <c r="B4" s="5">
        <v>44481</v>
      </c>
      <c r="C4" s="5">
        <v>44482</v>
      </c>
      <c r="D4" s="4">
        <v>404</v>
      </c>
      <c r="E4" s="4" t="str">
        <f>VLOOKUP(A4,HOP!A:L,12,0)</f>
        <v>404.00</v>
      </c>
      <c r="F4" s="4" t="str">
        <f>VLOOKUP(A4,HOP!A:C,3,0)</f>
        <v>2276231</v>
      </c>
      <c r="G4" s="4">
        <f t="shared" si="0"/>
        <v>0</v>
      </c>
      <c r="H4" s="4" t="str">
        <f t="shared" si="1"/>
        <v>，2276231</v>
      </c>
      <c r="I4" s="4" t="str">
        <f>VLOOKUP(A4,HOP!A:T,20,0)</f>
        <v>直采</v>
      </c>
    </row>
    <row r="5" s="4" customFormat="1" spans="1:9">
      <c r="A5" s="4">
        <v>16529044347</v>
      </c>
      <c r="B5" s="5">
        <v>44481</v>
      </c>
      <c r="C5" s="5">
        <v>44482</v>
      </c>
      <c r="D5" s="4">
        <v>563</v>
      </c>
      <c r="E5" s="4" t="str">
        <f>VLOOKUP(A5,HOP!A:L,12,0)</f>
        <v>563.00</v>
      </c>
      <c r="F5" s="4" t="str">
        <f>VLOOKUP(A5,HOP!A:C,3,0)</f>
        <v>2276256</v>
      </c>
      <c r="G5" s="4">
        <f t="shared" si="0"/>
        <v>0</v>
      </c>
      <c r="H5" s="4" t="str">
        <f t="shared" si="1"/>
        <v>，2276256</v>
      </c>
      <c r="I5" s="4" t="str">
        <f>VLOOKUP(A5,HOP!A:T,20,0)</f>
        <v>直采</v>
      </c>
    </row>
    <row r="6" s="4" customFormat="1" spans="1:10">
      <c r="A6" s="4">
        <v>16270455517</v>
      </c>
      <c r="B6" s="5">
        <v>44451</v>
      </c>
      <c r="C6" s="5">
        <v>44452</v>
      </c>
      <c r="D6" s="4">
        <v>-3318</v>
      </c>
      <c r="E6" s="4" t="e">
        <f>VLOOKUP(A6,HOP!A:L,12,0)</f>
        <v>#N/A</v>
      </c>
      <c r="F6" s="4">
        <v>2251612</v>
      </c>
      <c r="G6" s="4" t="e">
        <f t="shared" si="0"/>
        <v>#N/A</v>
      </c>
      <c r="H6" s="4" t="str">
        <f t="shared" si="1"/>
        <v>，2251612</v>
      </c>
      <c r="I6" s="4" t="e">
        <f>VLOOKUP(A6,HOP!A:T,20,0)</f>
        <v>#N/A</v>
      </c>
      <c r="J6" s="4" t="s">
        <v>68</v>
      </c>
    </row>
    <row r="7" s="4" customFormat="1" spans="1:10">
      <c r="A7" s="4">
        <v>16258651587</v>
      </c>
      <c r="B7" s="5">
        <v>44450</v>
      </c>
      <c r="C7" s="5">
        <v>44451</v>
      </c>
      <c r="D7" s="4">
        <v>-603</v>
      </c>
      <c r="E7" s="4" t="e">
        <f>VLOOKUP(A7,HOP!A:L,12,0)</f>
        <v>#N/A</v>
      </c>
      <c r="F7" s="4">
        <v>2250100</v>
      </c>
      <c r="G7" s="4" t="e">
        <f t="shared" si="0"/>
        <v>#N/A</v>
      </c>
      <c r="H7" s="4" t="str">
        <f t="shared" si="1"/>
        <v>，2250100</v>
      </c>
      <c r="I7" s="4" t="e">
        <f>VLOOKUP(A7,HOP!A:T,20,0)</f>
        <v>#N/A</v>
      </c>
      <c r="J7" s="4" t="s">
        <v>69</v>
      </c>
    </row>
    <row r="8" s="4" customFormat="1" spans="1:9">
      <c r="A8" s="4">
        <v>16532124757</v>
      </c>
      <c r="B8" s="5">
        <v>44482</v>
      </c>
      <c r="C8" s="5">
        <v>44483</v>
      </c>
      <c r="D8" s="4">
        <v>291.21</v>
      </c>
      <c r="E8" s="4" t="str">
        <f>VLOOKUP(A8,HOP!A:L,12,0)</f>
        <v>291.21</v>
      </c>
      <c r="F8" s="4" t="str">
        <f>VLOOKUP(A8,HOP!A:C,3,0)</f>
        <v>2276620</v>
      </c>
      <c r="G8" s="4">
        <f t="shared" si="0"/>
        <v>0</v>
      </c>
      <c r="H8" s="4" t="str">
        <f t="shared" si="1"/>
        <v>，2276620</v>
      </c>
      <c r="I8" s="4" t="str">
        <f>VLOOKUP(A8,HOP!A:T,20,0)</f>
        <v>直连</v>
      </c>
    </row>
    <row r="9" s="4" customFormat="1" hidden="1" spans="1:9">
      <c r="A9" s="4">
        <v>16532666265</v>
      </c>
      <c r="B9" s="5">
        <v>44482</v>
      </c>
      <c r="C9" s="5">
        <v>44483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spans="1:9">
      <c r="A10" s="4">
        <v>16533099597</v>
      </c>
      <c r="B10" s="5">
        <v>44482</v>
      </c>
      <c r="C10" s="5">
        <v>44483</v>
      </c>
      <c r="D10" s="4">
        <v>475.83</v>
      </c>
      <c r="E10" s="4" t="str">
        <f>VLOOKUP(A10,HOP!A:L,12,0)</f>
        <v>475.83</v>
      </c>
      <c r="F10" s="4" t="str">
        <f>VLOOKUP(A10,HOP!A:C,3,0)</f>
        <v>2276690</v>
      </c>
      <c r="G10" s="4">
        <f>D10-E10</f>
        <v>0</v>
      </c>
      <c r="H10" s="4" t="str">
        <f>$H$1&amp;F10</f>
        <v>，2276690</v>
      </c>
      <c r="I10" s="4" t="str">
        <f>VLOOKUP(A10,HOP!A:T,20,0)</f>
        <v>直连</v>
      </c>
    </row>
    <row r="11" s="4" customFormat="1" spans="1:9">
      <c r="A11" s="4">
        <v>16533093505</v>
      </c>
      <c r="B11" s="5">
        <v>44482</v>
      </c>
      <c r="C11" s="5">
        <v>44483</v>
      </c>
      <c r="D11" s="4">
        <v>475.83</v>
      </c>
      <c r="E11" s="4" t="str">
        <f>VLOOKUP(A11,HOP!A:L,12,0)</f>
        <v>475.83</v>
      </c>
      <c r="F11" s="4" t="str">
        <f>VLOOKUP(A11,HOP!A:C,3,0)</f>
        <v>2276691</v>
      </c>
      <c r="G11" s="4">
        <f>D11-E11</f>
        <v>0</v>
      </c>
      <c r="H11" s="4" t="str">
        <f>$H$1&amp;F11</f>
        <v>，2276691</v>
      </c>
      <c r="I11" s="4" t="str">
        <f>VLOOKUP(A11,HOP!A:T,20,0)</f>
        <v>直连</v>
      </c>
    </row>
    <row r="12" s="4" customFormat="1" spans="1:9">
      <c r="A12" s="4">
        <v>16533339053</v>
      </c>
      <c r="B12" s="5">
        <v>44482</v>
      </c>
      <c r="C12" s="5">
        <v>44483</v>
      </c>
      <c r="D12" s="4">
        <v>291.21</v>
      </c>
      <c r="E12" s="4" t="str">
        <f>VLOOKUP(A12,HOP!A:L,12,0)</f>
        <v>291.21</v>
      </c>
      <c r="F12" s="4" t="str">
        <f>VLOOKUP(A12,HOP!A:C,3,0)</f>
        <v>2276711</v>
      </c>
      <c r="G12" s="4">
        <f>D12-E12</f>
        <v>0</v>
      </c>
      <c r="H12" s="4" t="str">
        <f>$H$1&amp;F12</f>
        <v>，2276711</v>
      </c>
      <c r="I12" s="4" t="str">
        <f>VLOOKUP(A12,HOP!A:T,20,0)</f>
        <v>直连</v>
      </c>
    </row>
    <row r="13" s="4" customFormat="1" spans="1:9">
      <c r="A13" s="4">
        <v>16536877691</v>
      </c>
      <c r="B13" s="5">
        <v>44482</v>
      </c>
      <c r="C13" s="5">
        <v>44483</v>
      </c>
      <c r="D13" s="4">
        <v>177</v>
      </c>
      <c r="E13" s="4" t="str">
        <f>VLOOKUP(A13,HOP!A:L,12,0)</f>
        <v>177.00</v>
      </c>
      <c r="F13" s="4" t="str">
        <f>VLOOKUP(A13,HOP!A:C,3,0)</f>
        <v>2276729</v>
      </c>
      <c r="G13" s="4">
        <f>D13-E13</f>
        <v>0</v>
      </c>
      <c r="H13" s="4" t="str">
        <f>$H$1&amp;F13</f>
        <v>，2276729</v>
      </c>
      <c r="I13" s="4" t="str">
        <f>VLOOKUP(A13,HOP!A:T,20,0)</f>
        <v>直采</v>
      </c>
    </row>
    <row r="14" s="4" customFormat="1" spans="1:9">
      <c r="A14" s="4">
        <v>16537039412</v>
      </c>
      <c r="B14" s="5">
        <v>44482</v>
      </c>
      <c r="C14" s="5">
        <v>44483</v>
      </c>
      <c r="D14" s="4">
        <v>475.83</v>
      </c>
      <c r="E14" s="4" t="str">
        <f>VLOOKUP(A14,HOP!A:L,12,0)</f>
        <v>475.83</v>
      </c>
      <c r="F14" s="4" t="str">
        <f>VLOOKUP(A14,HOP!A:C,3,0)</f>
        <v>2276735</v>
      </c>
      <c r="G14" s="4">
        <f>D14-E14</f>
        <v>0</v>
      </c>
      <c r="H14" s="4" t="str">
        <f>$H$1&amp;F14</f>
        <v>，2276735</v>
      </c>
      <c r="I14" s="4" t="str">
        <f>VLOOKUP(A14,HOP!A:T,20,0)</f>
        <v>直连</v>
      </c>
    </row>
    <row r="16" spans="4:4">
      <c r="D16" s="4">
        <f>SUM(D2:D15)</f>
        <v>457.21</v>
      </c>
    </row>
    <row r="23" spans="1:5">
      <c r="A23" s="4" t="s">
        <v>70</v>
      </c>
      <c r="D23" s="4">
        <v>1707</v>
      </c>
      <c r="E23" s="4">
        <v>2077.36</v>
      </c>
    </row>
    <row r="24" spans="1:5">
      <c r="A24" s="4" t="s">
        <v>71</v>
      </c>
      <c r="D24" s="4">
        <v>-646.79</v>
      </c>
      <c r="E24" s="4">
        <v>-787.12</v>
      </c>
    </row>
    <row r="25" spans="1:5">
      <c r="A25" s="4" t="s">
        <v>72</v>
      </c>
      <c r="D25" s="4">
        <v>-603</v>
      </c>
      <c r="E25" s="4">
        <v>-733.83</v>
      </c>
    </row>
    <row r="26" spans="1:5">
      <c r="A26" s="4" t="s">
        <v>73</v>
      </c>
      <c r="D26" s="4">
        <f>SUBTOTAL(9,D23:D25)</f>
        <v>457.21</v>
      </c>
      <c r="E26" s="4">
        <f>SUBTOTAL(9,E23:E25)</f>
        <v>556.41</v>
      </c>
    </row>
    <row r="27" spans="1:1">
      <c r="A27" s="4" t="s">
        <v>74</v>
      </c>
    </row>
  </sheetData>
  <autoFilter ref="A1:XFD16">
    <filterColumn colId="3">
      <filters blank="1">
        <filter val="291.21"/>
        <filter val="457.21"/>
        <filter val="563"/>
        <filter val="-603"/>
        <filter val="661.3"/>
        <filter val="475.83"/>
        <filter val="404"/>
        <filter val="177"/>
        <filter val="-33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</row>
    <row r="2" s="1" customFormat="1" spans="1:20">
      <c r="A2" s="3">
        <v>16537039412</v>
      </c>
      <c r="B2" s="1" t="s">
        <v>92</v>
      </c>
      <c r="C2" s="1" t="s">
        <v>93</v>
      </c>
      <c r="D2" s="1" t="s">
        <v>94</v>
      </c>
      <c r="E2" s="1" t="s">
        <v>66</v>
      </c>
      <c r="F2" s="1" t="s">
        <v>92</v>
      </c>
      <c r="G2" s="1" t="s">
        <v>95</v>
      </c>
      <c r="H2" s="1" t="s">
        <v>96</v>
      </c>
      <c r="I2" s="1" t="s">
        <v>97</v>
      </c>
      <c r="J2" s="1" t="s">
        <v>98</v>
      </c>
      <c r="K2" s="1" t="s">
        <v>97</v>
      </c>
      <c r="L2" s="1" t="s">
        <v>97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</row>
    <row r="3" s="1" customFormat="1" spans="1:20">
      <c r="A3" s="3">
        <v>16536877691</v>
      </c>
      <c r="B3" s="1" t="s">
        <v>92</v>
      </c>
      <c r="C3" s="1" t="s">
        <v>106</v>
      </c>
      <c r="D3" s="1" t="s">
        <v>107</v>
      </c>
      <c r="E3" s="1" t="s">
        <v>65</v>
      </c>
      <c r="F3" s="1" t="s">
        <v>92</v>
      </c>
      <c r="G3" s="1" t="s">
        <v>95</v>
      </c>
      <c r="H3" s="1" t="s">
        <v>96</v>
      </c>
      <c r="I3" s="1" t="s">
        <v>108</v>
      </c>
      <c r="J3" s="1" t="s">
        <v>98</v>
      </c>
      <c r="K3" s="1" t="s">
        <v>108</v>
      </c>
      <c r="L3" s="1" t="s">
        <v>108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109</v>
      </c>
      <c r="R3" s="1" t="s">
        <v>103</v>
      </c>
      <c r="S3" s="1" t="s">
        <v>104</v>
      </c>
      <c r="T3" s="1" t="s">
        <v>110</v>
      </c>
    </row>
    <row r="4" s="1" customFormat="1" spans="1:20">
      <c r="A4" s="3">
        <v>16533339053</v>
      </c>
      <c r="B4" s="1" t="s">
        <v>92</v>
      </c>
      <c r="C4" s="1" t="s">
        <v>111</v>
      </c>
      <c r="D4" s="1" t="s">
        <v>112</v>
      </c>
      <c r="E4" s="1" t="s">
        <v>63</v>
      </c>
      <c r="F4" s="1" t="s">
        <v>92</v>
      </c>
      <c r="G4" s="1" t="s">
        <v>95</v>
      </c>
      <c r="H4" s="1" t="s">
        <v>96</v>
      </c>
      <c r="I4" s="1" t="s">
        <v>113</v>
      </c>
      <c r="J4" s="1" t="s">
        <v>98</v>
      </c>
      <c r="K4" s="1" t="s">
        <v>113</v>
      </c>
      <c r="L4" s="1" t="s">
        <v>113</v>
      </c>
      <c r="M4" s="1" t="s">
        <v>99</v>
      </c>
      <c r="N4" s="1" t="s">
        <v>99</v>
      </c>
      <c r="O4" s="1" t="s">
        <v>100</v>
      </c>
      <c r="P4" s="1" t="s">
        <v>101</v>
      </c>
      <c r="Q4" s="1" t="s">
        <v>114</v>
      </c>
      <c r="R4" s="1" t="s">
        <v>103</v>
      </c>
      <c r="S4" s="1" t="s">
        <v>104</v>
      </c>
      <c r="T4" s="1" t="s">
        <v>105</v>
      </c>
    </row>
    <row r="5" s="1" customFormat="1" spans="1:20">
      <c r="A5" s="3">
        <v>16533093505</v>
      </c>
      <c r="B5" s="1" t="s">
        <v>92</v>
      </c>
      <c r="C5" s="1" t="s">
        <v>115</v>
      </c>
      <c r="D5" s="1" t="s">
        <v>94</v>
      </c>
      <c r="E5" s="1" t="s">
        <v>61</v>
      </c>
      <c r="F5" s="1" t="s">
        <v>92</v>
      </c>
      <c r="G5" s="1" t="s">
        <v>95</v>
      </c>
      <c r="H5" s="1" t="s">
        <v>96</v>
      </c>
      <c r="I5" s="1" t="s">
        <v>97</v>
      </c>
      <c r="J5" s="1" t="s">
        <v>98</v>
      </c>
      <c r="K5" s="1" t="s">
        <v>97</v>
      </c>
      <c r="L5" s="1" t="s">
        <v>97</v>
      </c>
      <c r="M5" s="1" t="s">
        <v>99</v>
      </c>
      <c r="N5" s="1" t="s">
        <v>99</v>
      </c>
      <c r="O5" s="1" t="s">
        <v>100</v>
      </c>
      <c r="P5" s="1" t="s">
        <v>101</v>
      </c>
      <c r="Q5" s="1" t="s">
        <v>116</v>
      </c>
      <c r="R5" s="1" t="s">
        <v>103</v>
      </c>
      <c r="S5" s="1" t="s">
        <v>104</v>
      </c>
      <c r="T5" s="1" t="s">
        <v>105</v>
      </c>
    </row>
    <row r="6" s="1" customFormat="1" spans="1:20">
      <c r="A6" s="3">
        <v>16533099597</v>
      </c>
      <c r="B6" s="1" t="s">
        <v>92</v>
      </c>
      <c r="C6" s="1" t="s">
        <v>117</v>
      </c>
      <c r="D6" s="1" t="s">
        <v>94</v>
      </c>
      <c r="E6" s="1" t="s">
        <v>60</v>
      </c>
      <c r="F6" s="1" t="s">
        <v>92</v>
      </c>
      <c r="G6" s="1" t="s">
        <v>95</v>
      </c>
      <c r="H6" s="1" t="s">
        <v>96</v>
      </c>
      <c r="I6" s="1" t="s">
        <v>97</v>
      </c>
      <c r="J6" s="1" t="s">
        <v>98</v>
      </c>
      <c r="K6" s="1" t="s">
        <v>97</v>
      </c>
      <c r="L6" s="1" t="s">
        <v>97</v>
      </c>
      <c r="M6" s="1" t="s">
        <v>99</v>
      </c>
      <c r="N6" s="1" t="s">
        <v>99</v>
      </c>
      <c r="O6" s="1" t="s">
        <v>100</v>
      </c>
      <c r="P6" s="1" t="s">
        <v>101</v>
      </c>
      <c r="Q6" s="1" t="s">
        <v>118</v>
      </c>
      <c r="R6" s="1" t="s">
        <v>103</v>
      </c>
      <c r="S6" s="1" t="s">
        <v>104</v>
      </c>
      <c r="T6" s="1" t="s">
        <v>105</v>
      </c>
    </row>
    <row r="7" s="1" customFormat="1" spans="1:20">
      <c r="A7" s="3">
        <v>16532124757</v>
      </c>
      <c r="B7" s="1" t="s">
        <v>92</v>
      </c>
      <c r="C7" s="1" t="s">
        <v>119</v>
      </c>
      <c r="D7" s="1" t="s">
        <v>112</v>
      </c>
      <c r="E7" s="1" t="s">
        <v>52</v>
      </c>
      <c r="F7" s="1" t="s">
        <v>92</v>
      </c>
      <c r="G7" s="1" t="s">
        <v>95</v>
      </c>
      <c r="H7" s="1" t="s">
        <v>96</v>
      </c>
      <c r="I7" s="1" t="s">
        <v>113</v>
      </c>
      <c r="J7" s="1" t="s">
        <v>98</v>
      </c>
      <c r="K7" s="1" t="s">
        <v>113</v>
      </c>
      <c r="L7" s="1" t="s">
        <v>113</v>
      </c>
      <c r="M7" s="1" t="s">
        <v>99</v>
      </c>
      <c r="N7" s="1" t="s">
        <v>99</v>
      </c>
      <c r="O7" s="1" t="s">
        <v>100</v>
      </c>
      <c r="P7" s="1" t="s">
        <v>101</v>
      </c>
      <c r="Q7" s="1" t="s">
        <v>120</v>
      </c>
      <c r="R7" s="1" t="s">
        <v>103</v>
      </c>
      <c r="S7" s="1" t="s">
        <v>104</v>
      </c>
      <c r="T7" s="1" t="s">
        <v>105</v>
      </c>
    </row>
    <row r="8" s="1" customFormat="1" spans="1:20">
      <c r="A8" s="3">
        <v>16529044347</v>
      </c>
      <c r="B8" s="1" t="s">
        <v>121</v>
      </c>
      <c r="C8" s="1" t="s">
        <v>122</v>
      </c>
      <c r="D8" s="1" t="s">
        <v>123</v>
      </c>
      <c r="E8" s="1" t="s">
        <v>42</v>
      </c>
      <c r="F8" s="1" t="s">
        <v>121</v>
      </c>
      <c r="G8" s="1" t="s">
        <v>92</v>
      </c>
      <c r="H8" s="1" t="s">
        <v>96</v>
      </c>
      <c r="I8" s="1" t="s">
        <v>124</v>
      </c>
      <c r="J8" s="1" t="s">
        <v>98</v>
      </c>
      <c r="K8" s="1" t="s">
        <v>124</v>
      </c>
      <c r="L8" s="1" t="s">
        <v>124</v>
      </c>
      <c r="M8" s="1" t="s">
        <v>99</v>
      </c>
      <c r="N8" s="1" t="s">
        <v>99</v>
      </c>
      <c r="O8" s="1" t="s">
        <v>100</v>
      </c>
      <c r="P8" s="1" t="s">
        <v>101</v>
      </c>
      <c r="Q8" s="1" t="s">
        <v>125</v>
      </c>
      <c r="R8" s="1" t="s">
        <v>103</v>
      </c>
      <c r="S8" s="1" t="s">
        <v>104</v>
      </c>
      <c r="T8" s="1" t="s">
        <v>110</v>
      </c>
    </row>
    <row r="9" s="1" customFormat="1" spans="1:20">
      <c r="A9" s="3">
        <v>16528683203</v>
      </c>
      <c r="B9" s="1" t="s">
        <v>121</v>
      </c>
      <c r="C9" s="1" t="s">
        <v>126</v>
      </c>
      <c r="D9" s="1" t="s">
        <v>127</v>
      </c>
      <c r="E9" s="1" t="s">
        <v>40</v>
      </c>
      <c r="F9" s="1" t="s">
        <v>121</v>
      </c>
      <c r="G9" s="1" t="s">
        <v>92</v>
      </c>
      <c r="H9" s="1" t="s">
        <v>96</v>
      </c>
      <c r="I9" s="1" t="s">
        <v>128</v>
      </c>
      <c r="J9" s="1" t="s">
        <v>98</v>
      </c>
      <c r="K9" s="1" t="s">
        <v>128</v>
      </c>
      <c r="L9" s="1" t="s">
        <v>128</v>
      </c>
      <c r="M9" s="1" t="s">
        <v>99</v>
      </c>
      <c r="N9" s="1" t="s">
        <v>99</v>
      </c>
      <c r="O9" s="1" t="s">
        <v>100</v>
      </c>
      <c r="P9" s="1" t="s">
        <v>101</v>
      </c>
      <c r="Q9" s="1" t="s">
        <v>129</v>
      </c>
      <c r="R9" s="1" t="s">
        <v>103</v>
      </c>
      <c r="S9" s="1" t="s">
        <v>104</v>
      </c>
      <c r="T9" s="1" t="s">
        <v>110</v>
      </c>
    </row>
    <row r="10" s="1" customFormat="1" spans="1:20">
      <c r="A10" s="3">
        <v>16528057965</v>
      </c>
      <c r="B10" s="1" t="s">
        <v>121</v>
      </c>
      <c r="C10" s="1" t="s">
        <v>130</v>
      </c>
      <c r="D10" s="1" t="s">
        <v>112</v>
      </c>
      <c r="E10" s="1" t="s">
        <v>37</v>
      </c>
      <c r="F10" s="1" t="s">
        <v>121</v>
      </c>
      <c r="G10" s="1" t="s">
        <v>92</v>
      </c>
      <c r="H10" s="1" t="s">
        <v>96</v>
      </c>
      <c r="I10" s="1" t="s">
        <v>131</v>
      </c>
      <c r="J10" s="1" t="s">
        <v>98</v>
      </c>
      <c r="K10" s="1" t="s">
        <v>131</v>
      </c>
      <c r="L10" s="1" t="s">
        <v>131</v>
      </c>
      <c r="M10" s="1" t="s">
        <v>99</v>
      </c>
      <c r="N10" s="1" t="s">
        <v>99</v>
      </c>
      <c r="O10" s="1" t="s">
        <v>100</v>
      </c>
      <c r="P10" s="1" t="s">
        <v>101</v>
      </c>
      <c r="Q10" s="1" t="s">
        <v>132</v>
      </c>
      <c r="R10" s="1" t="s">
        <v>103</v>
      </c>
      <c r="S10" s="1" t="s">
        <v>104</v>
      </c>
      <c r="T10" s="1" t="s">
        <v>105</v>
      </c>
    </row>
    <row r="11" s="1" customFormat="1" spans="1:20">
      <c r="A11" s="3">
        <v>16527719515</v>
      </c>
      <c r="B11" s="1" t="s">
        <v>121</v>
      </c>
      <c r="C11" s="1" t="s">
        <v>133</v>
      </c>
      <c r="D11" s="1" t="s">
        <v>123</v>
      </c>
      <c r="E11" s="1" t="s">
        <v>30</v>
      </c>
      <c r="F11" s="1" t="s">
        <v>121</v>
      </c>
      <c r="G11" s="1" t="s">
        <v>92</v>
      </c>
      <c r="H11" s="1" t="s">
        <v>96</v>
      </c>
      <c r="I11" s="1" t="s">
        <v>124</v>
      </c>
      <c r="J11" s="1" t="s">
        <v>98</v>
      </c>
      <c r="K11" s="1" t="s">
        <v>124</v>
      </c>
      <c r="L11" s="1" t="s">
        <v>124</v>
      </c>
      <c r="M11" s="1" t="s">
        <v>99</v>
      </c>
      <c r="N11" s="1" t="s">
        <v>99</v>
      </c>
      <c r="O11" s="1" t="s">
        <v>100</v>
      </c>
      <c r="P11" s="1" t="s">
        <v>101</v>
      </c>
      <c r="Q11" s="1" t="s">
        <v>134</v>
      </c>
      <c r="R11" s="1" t="s">
        <v>103</v>
      </c>
      <c r="S11" s="1" t="s">
        <v>104</v>
      </c>
      <c r="T11" s="1" t="s">
        <v>110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2021-10-29T01:26:59Z</dcterms:created>
  <dcterms:modified xsi:type="dcterms:W3CDTF">2021-10-29T01:39:58Z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7FD0AA05FC5F4643A312846989BD723A</vt:lpwstr>
  </property>
  <property fmtid="{D5CDD505-2E9C-101B-9397-08002B2CF9AE}" pid="3" name="KSOProductBuildVer">
    <vt:lpwstr>2052-11.1.0.10938</vt:lpwstr>
  </property>
</Properties>
</file>