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<sst xmlns="http://schemas.openxmlformats.org/spreadsheetml/2006/main" count="362" uniqueCount="156">
  <si>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</si>
  <si>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</si>
  <si>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</si>
  <si>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</si>
  <si>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</si>
  <si>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</si>
  <si>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</si>
  <si>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</si>
  <si>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</si>
  <si>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</si>
  <si>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</si>
  <si>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</si>
  <si>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</si>
  <si>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</si>
  <si>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</si>
  <si>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</si>
  <si>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</si>
  <si>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</si>
  <si>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</si>
  <si>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</si>
  <si>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</si>
  <si>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</si>
  <si>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</si>
  <si>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</si>
  <si>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</si>
  <si>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</si>
  <si>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</si>
  <si>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[霍桑]洛杉矶机场 LAX/霍索恩万豪唐普雷斯套房酒店(TownePlace Suites by Marriott Los Angeles LAX/Hawthorne)(68030342)</t>
  </si>
  <si>
    <t>特大床一室房带沙发床&lt;2人入住&gt;&lt;不退款&gt;&lt;早餐&gt;</t>
  </si>
  <si>
    <t>HKD</t>
  </si>
  <si>
    <t>Orosco/Samantha,Lawson/Stephen Carl</t>
  </si>
  <si>
    <t>CA13030211029HKD</t>
  </si>
  <si>
    <t>未提现</t>
  </si>
  <si>
    <t>携程开票</t>
  </si>
  <si>
    <t>[温哥华]华美达温德姆华市中心酒店(Ramada by Wyndham Vancouver Downtown)(60467475)</t>
  </si>
  <si>
    <t>入住时指定房型&lt;不退款&gt;&lt;2人入住&gt;</t>
  </si>
  <si>
    <t>Byrne/Thomas</t>
  </si>
  <si>
    <t>[吉隆坡]吉隆坡帝盛酒店(Dorsett Kuala Lumpur)(55895782)</t>
  </si>
  <si>
    <t>帝盛客房&lt;不退款&gt;&lt;2人入住&gt;</t>
  </si>
  <si>
    <t>Ezafieq/Mohd Ezafieq Az bin Azahari</t>
  </si>
  <si>
    <t>[汉堡]汉堡特瑞德尔伯格施泰根博阁酒店(Steigenberger Hotel Treudelberg Hamburg)(55402637)</t>
  </si>
  <si>
    <t>经典房&lt;不退款&gt;&lt;2人入住&gt;</t>
  </si>
  <si>
    <t>Thomassen/Joep</t>
  </si>
  <si>
    <t>4704SC013728</t>
  </si>
  <si>
    <t>sulaiman/nurzeehan</t>
  </si>
  <si>
    <t>[曼谷]索菲特曼谷素坤逸酒店(Sofitel Bangkok Sukhumvit)(55465121)</t>
  </si>
  <si>
    <t>园景奢华房（特大床）&lt;不退款&gt;&lt;2人入住&gt;</t>
  </si>
  <si>
    <t>SUN/LEI</t>
  </si>
  <si>
    <t>Merlinda/Rona</t>
  </si>
  <si>
    <t>BIN AHMAD/Asri</t>
  </si>
  <si>
    <t>[日惹]日惹宜必思尚品酒店(Ibis Styles Yogyakarta)(55812214)</t>
  </si>
  <si>
    <t>高级房&lt;不退款&gt;&lt;2人入住&gt;</t>
  </si>
  <si>
    <t>Patria/Aziz</t>
  </si>
  <si>
    <t>调整</t>
  </si>
  <si>
    <t>[哈灵顿]万豪伦敦希斯罗酒店(London Heathrow Marriott Hotel)(68026682)</t>
  </si>
  <si>
    <t>豪华特大床房&lt;2人入住&gt;&lt;不退款&gt;&lt;早餐&gt;</t>
  </si>
  <si>
    <t>LUO/WEIKE,CHO/JIN HYUN</t>
  </si>
  <si>
    <t>[波士顿]波士顿市中心万怡酒店(Courtyard by Marriott Boston Downtown)(60480242)</t>
  </si>
  <si>
    <t>客房（1张特大床）&lt;不退款&gt;&lt;2人入住&gt;</t>
  </si>
  <si>
    <t>WANG/XINTIAN</t>
  </si>
  <si>
    <t>，</t>
  </si>
  <si>
    <t xml:space="preserve"> 11541 HKD</t>
  </si>
  <si>
    <t>A211029155742481</t>
  </si>
  <si>
    <t>总计：11541HKD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</si>
  <si>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</si>
  <si>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</si>
  <si>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</si>
  <si>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</si>
  <si>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</si>
  <si>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</si>
  <si>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</si>
  <si>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</si>
  <si>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</si>
  <si>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</si>
  <si>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</si>
  <si>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</si>
  <si>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</si>
  <si>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</si>
  <si>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</si>
  <si>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</si>
  <si>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</si>
  <si>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2021-10-25</t>
  </si>
  <si>
    <t>2283073</t>
  </si>
  <si>
    <t>日惹宜必思尚品酒店</t>
  </si>
  <si>
    <t>Patria Aziz</t>
  </si>
  <si>
    <t>2021-10-26</t>
  </si>
  <si>
    <t>退房日周结</t>
  </si>
  <si>
    <t>161.31</t>
  </si>
  <si>
    <t>196.00</t>
  </si>
  <si>
    <t>0</t>
  </si>
  <si>
    <t>0.00</t>
  </si>
  <si>
    <t>携程汇智国际直连</t>
  </si>
  <si>
    <t>2021-10-25 16:14:35</t>
  </si>
  <si>
    <t>否</t>
  </si>
  <si>
    <t>汇智国际旅游发展有限公司</t>
  </si>
  <si>
    <t>直连</t>
  </si>
  <si>
    <t>2282984</t>
  </si>
  <si>
    <t>吉隆坡帝盛酒店</t>
  </si>
  <si>
    <t>BIN AHMAD Asri</t>
  </si>
  <si>
    <t>184.35</t>
  </si>
  <si>
    <t>224.00</t>
  </si>
  <si>
    <t>2021-10-25 10:59:54</t>
  </si>
  <si>
    <t>2021-10-24</t>
  </si>
  <si>
    <t>2282792</t>
  </si>
  <si>
    <t>Merlinda Rona</t>
  </si>
  <si>
    <t>2021-10-24 22:11:59</t>
  </si>
  <si>
    <t>2282587</t>
  </si>
  <si>
    <t>索菲特曼谷素坤逸酒店</t>
  </si>
  <si>
    <t>SUN LEI</t>
  </si>
  <si>
    <t>870.73</t>
  </si>
  <si>
    <t>1058.00</t>
  </si>
  <si>
    <t>2021-10-24 12:34:11</t>
  </si>
  <si>
    <t>2282543</t>
  </si>
  <si>
    <t>sulaiman nurzeehan</t>
  </si>
  <si>
    <t>235.38</t>
  </si>
  <si>
    <t>286.00</t>
  </si>
  <si>
    <t>2021-10-24 10:32:07</t>
  </si>
  <si>
    <t>2282430</t>
  </si>
  <si>
    <t>汉堡特瑞德尔伯格施泰根博阁酒店</t>
  </si>
  <si>
    <t>Thomassen Joep</t>
  </si>
  <si>
    <t>819.71</t>
  </si>
  <si>
    <t>996.00</t>
  </si>
  <si>
    <t>2021-10-24 00:30:14</t>
  </si>
  <si>
    <t>2021-10-23</t>
  </si>
  <si>
    <t>2282144</t>
  </si>
  <si>
    <t>Ezafieq Mohd Ezafieq Az bin Azahari</t>
  </si>
  <si>
    <t>2021-10-23 11:41:15</t>
  </si>
  <si>
    <t>2021-10-21</t>
  </si>
  <si>
    <t>2281347</t>
  </si>
  <si>
    <t>华美达温德姆华市中心酒店</t>
  </si>
  <si>
    <t>Byrne Thomas</t>
  </si>
  <si>
    <t>1502.61</t>
  </si>
  <si>
    <t>1824.00</t>
  </si>
  <si>
    <t>2021-10-21 20:36:32</t>
  </si>
  <si>
    <t>2021-10-20</t>
  </si>
  <si>
    <t>2280502</t>
  </si>
  <si>
    <t>洛杉矶机场 LAX/霍索恩万豪唐普雷斯套房酒店</t>
  </si>
  <si>
    <t>Orosco Samantha,Lawson Stephen Carl</t>
  </si>
  <si>
    <t>2989.42</t>
  </si>
  <si>
    <t>3635.00</t>
  </si>
  <si>
    <t>2021-10-20 09:00:25</t>
  </si>
  <si>
    <t>2021-09-07</t>
  </si>
  <si>
    <t>2246574</t>
  </si>
  <si>
    <t>戴尔皮诺大明高尔夫球度假村</t>
  </si>
  <si>
    <t>Park YeonSoon</t>
  </si>
  <si>
    <t>2970.48</t>
  </si>
  <si>
    <t>3569.00</t>
  </si>
  <si>
    <t>2021-09-07 20:13:12</t>
  </si>
  <si>
    <t>2021-08-22</t>
  </si>
  <si>
    <t>2229716</t>
  </si>
  <si>
    <t>Circa赌场酒店-仅限成人</t>
  </si>
  <si>
    <t>Denyer Eric T</t>
  </si>
  <si>
    <t>2021-10-22</t>
  </si>
  <si>
    <t>8509.46</t>
  </si>
  <si>
    <t>10180.00</t>
  </si>
  <si>
    <t>2021-08-22 15:23:46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</si>
</sst>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16602533397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44492</v>
      </c>
      <c r="G2" s="5">
        <v>44495</v>
      </c>
      <c r="H2" s="4">
        <v>1</v>
      </c>
      <c r="I2" s="4">
        <v>3</v>
      </c>
      <c r="J2" s="4">
        <v>3</v>
      </c>
      <c r="K2" s="4" t="s">
        <v>29</v>
      </c>
      <c r="L2" s="4">
        <v>3635</v>
      </c>
      <c r="M2" s="4">
        <v>3635</v>
      </c>
      <c r="N2" s="4" t="s">
        <v>30</v>
      </c>
      <c r="O2" s="4" t="s">
        <v>31</v>
      </c>
      <c r="P2" s="4" t="s">
        <v>32</v>
      </c>
      <c r="Q2" s="4">
        <v>0</v>
      </c>
      <c r="R2" s="6">
        <v>44489</v>
      </c>
      <c r="S2" s="5">
        <v>44498</v>
      </c>
      <c r="T2" s="4" t="s">
        <v>33</v>
      </c>
      <c r="U2" s="4">
        <v>3635</v>
      </c>
      <c r="V2" s="4">
        <v>0</v>
      </c>
      <c r="W2" s="4">
        <v>0</v>
      </c>
      <c r="X2" s="4"/>
      <c r="Y2" s="4">
        <v>87597122</v>
      </c>
    </row>
    <row r="3" s="4" customFormat="1" spans="1:25">
      <c r="A3" s="4">
        <v>16623462737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44492</v>
      </c>
      <c r="G3" s="5">
        <v>44495</v>
      </c>
      <c r="H3" s="4">
        <v>1</v>
      </c>
      <c r="I3" s="4">
        <v>3</v>
      </c>
      <c r="J3" s="4">
        <v>3</v>
      </c>
      <c r="K3" s="4" t="s">
        <v>29</v>
      </c>
      <c r="L3" s="4">
        <v>1824</v>
      </c>
      <c r="M3" s="4">
        <v>1824</v>
      </c>
      <c r="N3" s="4" t="s">
        <v>36</v>
      </c>
      <c r="O3" s="4" t="s">
        <v>31</v>
      </c>
      <c r="P3" s="4" t="s">
        <v>32</v>
      </c>
      <c r="Q3" s="4">
        <v>0</v>
      </c>
      <c r="R3" s="6">
        <v>44490</v>
      </c>
      <c r="S3" s="5">
        <v>44498</v>
      </c>
      <c r="T3" s="4" t="s">
        <v>33</v>
      </c>
      <c r="U3" s="4">
        <v>1824</v>
      </c>
      <c r="V3" s="4">
        <v>0</v>
      </c>
      <c r="W3" s="4">
        <v>0</v>
      </c>
      <c r="X3" s="4"/>
      <c r="Y3" s="4">
        <v>26292203</v>
      </c>
    </row>
    <row r="4" s="4" customFormat="1" spans="1:24">
      <c r="A4" s="4">
        <v>16638299429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44494</v>
      </c>
      <c r="G4" s="5">
        <v>44495</v>
      </c>
      <c r="H4" s="4">
        <v>1</v>
      </c>
      <c r="I4" s="4">
        <v>1</v>
      </c>
      <c r="J4" s="4">
        <v>1</v>
      </c>
      <c r="K4" s="4" t="s">
        <v>29</v>
      </c>
      <c r="L4" s="4">
        <v>286</v>
      </c>
      <c r="M4" s="4">
        <v>286</v>
      </c>
      <c r="N4" s="4" t="s">
        <v>39</v>
      </c>
      <c r="O4" s="4" t="s">
        <v>31</v>
      </c>
      <c r="P4" s="4" t="s">
        <v>32</v>
      </c>
      <c r="Q4" s="4">
        <v>0</v>
      </c>
      <c r="R4" s="6">
        <v>44492</v>
      </c>
      <c r="S4" s="5">
        <v>44498</v>
      </c>
      <c r="T4" s="4" t="s">
        <v>33</v>
      </c>
      <c r="U4" s="4">
        <v>286</v>
      </c>
      <c r="V4" s="4">
        <v>0</v>
      </c>
      <c r="W4" s="4">
        <v>0</v>
      </c>
      <c r="X4" s="4">
        <v>2282144</v>
      </c>
    </row>
    <row r="5" s="4" customFormat="1" spans="1:25">
      <c r="A5" s="4">
        <v>16647293702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44494</v>
      </c>
      <c r="G5" s="5">
        <v>44495</v>
      </c>
      <c r="H5" s="4">
        <v>1</v>
      </c>
      <c r="I5" s="4">
        <v>1</v>
      </c>
      <c r="J5" s="4">
        <v>1</v>
      </c>
      <c r="K5" s="4" t="s">
        <v>29</v>
      </c>
      <c r="L5" s="4">
        <v>996</v>
      </c>
      <c r="M5" s="4">
        <v>996</v>
      </c>
      <c r="N5" s="4" t="s">
        <v>42</v>
      </c>
      <c r="O5" s="4" t="s">
        <v>31</v>
      </c>
      <c r="P5" s="4" t="s">
        <v>32</v>
      </c>
      <c r="Q5" s="4">
        <v>0</v>
      </c>
      <c r="R5" s="6">
        <v>44493</v>
      </c>
      <c r="S5" s="5">
        <v>44498</v>
      </c>
      <c r="T5" s="4" t="s">
        <v>33</v>
      </c>
      <c r="U5" s="4">
        <v>996</v>
      </c>
      <c r="V5" s="4">
        <v>0</v>
      </c>
      <c r="W5" s="4">
        <v>0</v>
      </c>
      <c r="X5" s="4">
        <v>2282430</v>
      </c>
      <c r="Y5" s="4" t="s">
        <v>43</v>
      </c>
    </row>
    <row r="6" s="4" customFormat="1" spans="1:24">
      <c r="A6" s="4">
        <v>16648037069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44494</v>
      </c>
      <c r="G6" s="5">
        <v>44495</v>
      </c>
      <c r="H6" s="4">
        <v>1</v>
      </c>
      <c r="I6" s="4">
        <v>1</v>
      </c>
      <c r="J6" s="4">
        <v>1</v>
      </c>
      <c r="K6" s="4" t="s">
        <v>29</v>
      </c>
      <c r="L6" s="4">
        <v>286</v>
      </c>
      <c r="M6" s="4">
        <v>286</v>
      </c>
      <c r="N6" s="4" t="s">
        <v>44</v>
      </c>
      <c r="O6" s="4" t="s">
        <v>31</v>
      </c>
      <c r="P6" s="4" t="s">
        <v>32</v>
      </c>
      <c r="Q6" s="4">
        <v>0</v>
      </c>
      <c r="R6" s="6">
        <v>44493</v>
      </c>
      <c r="S6" s="5">
        <v>44498</v>
      </c>
      <c r="T6" s="4" t="s">
        <v>33</v>
      </c>
      <c r="U6" s="4">
        <v>286</v>
      </c>
      <c r="V6" s="4">
        <v>0</v>
      </c>
      <c r="W6" s="4">
        <v>0</v>
      </c>
      <c r="X6" s="4">
        <v>2282543</v>
      </c>
    </row>
    <row r="7" s="4" customFormat="1" spans="1:25">
      <c r="A7" s="4">
        <v>16648479792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44493</v>
      </c>
      <c r="G7" s="5">
        <v>44495</v>
      </c>
      <c r="H7" s="4">
        <v>1</v>
      </c>
      <c r="I7" s="4">
        <v>2</v>
      </c>
      <c r="J7" s="4">
        <v>2</v>
      </c>
      <c r="K7" s="4" t="s">
        <v>29</v>
      </c>
      <c r="L7" s="4">
        <v>1058</v>
      </c>
      <c r="M7" s="4">
        <v>1058</v>
      </c>
      <c r="N7" s="4" t="s">
        <v>47</v>
      </c>
      <c r="O7" s="4" t="s">
        <v>31</v>
      </c>
      <c r="P7" s="4" t="s">
        <v>32</v>
      </c>
      <c r="Q7" s="4">
        <v>0</v>
      </c>
      <c r="R7" s="6">
        <v>44493</v>
      </c>
      <c r="S7" s="5">
        <v>44498</v>
      </c>
      <c r="T7" s="4" t="s">
        <v>33</v>
      </c>
      <c r="U7" s="4">
        <v>1058</v>
      </c>
      <c r="V7" s="4">
        <v>0</v>
      </c>
      <c r="W7" s="4">
        <v>0</v>
      </c>
      <c r="X7" s="4">
        <v>2282587</v>
      </c>
      <c r="Y7" s="4">
        <v>861514</v>
      </c>
    </row>
    <row r="8" s="4" customFormat="1" spans="1:23">
      <c r="A8" s="4">
        <v>16655118345</v>
      </c>
      <c r="B8" s="4" t="s">
        <v>25</v>
      </c>
      <c r="C8" s="4" t="s">
        <v>26</v>
      </c>
      <c r="D8" s="4" t="s">
        <v>37</v>
      </c>
      <c r="E8" s="4" t="s">
        <v>38</v>
      </c>
      <c r="F8" s="5">
        <v>44494</v>
      </c>
      <c r="G8" s="5">
        <v>44495</v>
      </c>
      <c r="H8" s="4">
        <v>1</v>
      </c>
      <c r="I8" s="4">
        <v>1</v>
      </c>
      <c r="J8" s="4">
        <v>1</v>
      </c>
      <c r="K8" s="4" t="s">
        <v>29</v>
      </c>
      <c r="L8" s="4">
        <v>224</v>
      </c>
      <c r="M8" s="4">
        <v>224</v>
      </c>
      <c r="N8" s="4" t="s">
        <v>48</v>
      </c>
      <c r="O8" s="4" t="s">
        <v>31</v>
      </c>
      <c r="P8" s="4" t="s">
        <v>32</v>
      </c>
      <c r="Q8" s="4">
        <v>0</v>
      </c>
      <c r="R8" s="6">
        <v>44493</v>
      </c>
      <c r="S8" s="5">
        <v>44498</v>
      </c>
      <c r="T8" s="4" t="s">
        <v>33</v>
      </c>
      <c r="U8" s="4">
        <v>224</v>
      </c>
      <c r="V8" s="4">
        <v>0</v>
      </c>
      <c r="W8" s="4">
        <v>0</v>
      </c>
    </row>
    <row r="9" s="4" customFormat="1" spans="1:24">
      <c r="A9" s="4">
        <v>16656479614</v>
      </c>
      <c r="B9" s="4" t="s">
        <v>25</v>
      </c>
      <c r="C9" s="4" t="s">
        <v>26</v>
      </c>
      <c r="D9" s="4" t="s">
        <v>37</v>
      </c>
      <c r="E9" s="4" t="s">
        <v>38</v>
      </c>
      <c r="F9" s="5">
        <v>44494</v>
      </c>
      <c r="G9" s="5">
        <v>44495</v>
      </c>
      <c r="H9" s="4">
        <v>1</v>
      </c>
      <c r="I9" s="4">
        <v>1</v>
      </c>
      <c r="J9" s="4">
        <v>1</v>
      </c>
      <c r="K9" s="4" t="s">
        <v>29</v>
      </c>
      <c r="L9" s="4">
        <v>224</v>
      </c>
      <c r="M9" s="4">
        <v>224</v>
      </c>
      <c r="N9" s="4" t="s">
        <v>49</v>
      </c>
      <c r="O9" s="4" t="s">
        <v>31</v>
      </c>
      <c r="P9" s="4" t="s">
        <v>32</v>
      </c>
      <c r="Q9" s="4">
        <v>0</v>
      </c>
      <c r="R9" s="6">
        <v>44494</v>
      </c>
      <c r="S9" s="5">
        <v>44498</v>
      </c>
      <c r="T9" s="4" t="s">
        <v>33</v>
      </c>
      <c r="U9" s="4">
        <v>224</v>
      </c>
      <c r="V9" s="4">
        <v>0</v>
      </c>
      <c r="W9" s="4">
        <v>0</v>
      </c>
      <c r="X9" s="4">
        <v>2282984</v>
      </c>
    </row>
    <row r="10" s="4" customFormat="1" spans="1:23">
      <c r="A10" s="4">
        <v>16658127705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44494</v>
      </c>
      <c r="G10" s="5">
        <v>44495</v>
      </c>
      <c r="H10" s="4">
        <v>1</v>
      </c>
      <c r="I10" s="4">
        <v>1</v>
      </c>
      <c r="J10" s="4">
        <v>1</v>
      </c>
      <c r="K10" s="4" t="s">
        <v>29</v>
      </c>
      <c r="L10" s="4">
        <v>196</v>
      </c>
      <c r="M10" s="4">
        <v>196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44494</v>
      </c>
      <c r="S10" s="5">
        <v>44498</v>
      </c>
      <c r="T10" s="4" t="s">
        <v>33</v>
      </c>
      <c r="U10" s="4">
        <v>196</v>
      </c>
      <c r="V10" s="4">
        <v>0</v>
      </c>
      <c r="W10" s="4">
        <v>0</v>
      </c>
    </row>
    <row r="11" s="4" customFormat="1" spans="1:25">
      <c r="A11" s="4">
        <v>16223021959</v>
      </c>
      <c r="B11" s="4" t="s">
        <v>25</v>
      </c>
      <c r="C11" s="4" t="s">
        <v>53</v>
      </c>
      <c r="D11" s="4" t="s">
        <v>54</v>
      </c>
      <c r="E11" s="4" t="s">
        <v>55</v>
      </c>
      <c r="F11" s="5">
        <v>44456</v>
      </c>
      <c r="G11" s="5">
        <v>44457</v>
      </c>
      <c r="H11" s="4">
        <v>1</v>
      </c>
      <c r="I11" s="4">
        <v>1</v>
      </c>
      <c r="J11" s="4">
        <v>1</v>
      </c>
      <c r="K11" s="4" t="s">
        <v>29</v>
      </c>
      <c r="L11" s="4">
        <v>1270</v>
      </c>
      <c r="M11" s="4">
        <v>1270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44445</v>
      </c>
      <c r="S11" s="5">
        <v>44498</v>
      </c>
      <c r="T11" s="4" t="s">
        <v>33</v>
      </c>
      <c r="U11" s="4">
        <v>1270</v>
      </c>
      <c r="V11" s="4">
        <v>0</v>
      </c>
      <c r="W11" s="4">
        <v>0</v>
      </c>
      <c r="X11" s="4">
        <v>2245610</v>
      </c>
      <c r="Y11" s="4">
        <v>75771692</v>
      </c>
    </row>
    <row r="12" s="4" customFormat="1" spans="1:23">
      <c r="A12" s="4">
        <v>15985254937</v>
      </c>
      <c r="B12" s="4" t="s">
        <v>25</v>
      </c>
      <c r="C12" s="4" t="s">
        <v>53</v>
      </c>
      <c r="D12" s="4" t="s">
        <v>57</v>
      </c>
      <c r="E12" s="4" t="s">
        <v>58</v>
      </c>
      <c r="F12" s="5">
        <v>44408</v>
      </c>
      <c r="G12" s="5">
        <v>44409</v>
      </c>
      <c r="H12" s="4">
        <v>1</v>
      </c>
      <c r="I12" s="4">
        <v>1</v>
      </c>
      <c r="J12" s="4">
        <v>1</v>
      </c>
      <c r="K12" s="4" t="s">
        <v>29</v>
      </c>
      <c r="L12" s="4">
        <v>1542</v>
      </c>
      <c r="M12" s="4">
        <v>1542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44408</v>
      </c>
      <c r="S12" s="5">
        <v>44498</v>
      </c>
      <c r="T12" s="4" t="s">
        <v>33</v>
      </c>
      <c r="U12" s="4">
        <v>1542</v>
      </c>
      <c r="V12" s="4">
        <v>0</v>
      </c>
      <c r="W1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D28" sqref="D28"/>
    </sheetView>
  </sheetViews>
  <sheetFormatPr defaultColWidth="9" defaultRowHeight="13.5"/>
  <cols>
    <col min="1" max="1" width="13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4">
        <v>16602533397</v>
      </c>
      <c r="B2" s="5">
        <v>44492</v>
      </c>
      <c r="C2" s="5">
        <v>44495</v>
      </c>
      <c r="D2" s="4">
        <v>3635</v>
      </c>
      <c r="E2" s="4" t="str">
        <f>VLOOKUP(A2,HOP!A:L,12,0)</f>
        <v>3635.00</v>
      </c>
      <c r="F2" s="4" t="str">
        <f>VLOOKUP(A2,HOP!A:C,3,0)</f>
        <v>2280502</v>
      </c>
      <c r="G2" s="4">
        <f>D2-E2</f>
        <v>0</v>
      </c>
      <c r="H2" s="4" t="str">
        <f>$H$1&amp;F2</f>
        <v>，2280502</v>
      </c>
      <c r="I2" s="4" t="str">
        <f>VLOOKUP(A2,HOP!A:T,20,0)</f>
        <v>直连</v>
      </c>
    </row>
    <row r="3" s="4" customFormat="1" spans="1:9">
      <c r="A3" s="4">
        <v>16623462737</v>
      </c>
      <c r="B3" s="5">
        <v>44492</v>
      </c>
      <c r="C3" s="5">
        <v>44495</v>
      </c>
      <c r="D3" s="4">
        <v>1824</v>
      </c>
      <c r="E3" s="4" t="str">
        <f>VLOOKUP(A3,HOP!A:L,12,0)</f>
        <v>1824.00</v>
      </c>
      <c r="F3" s="4" t="str">
        <f>VLOOKUP(A3,HOP!A:C,3,0)</f>
        <v>2281347</v>
      </c>
      <c r="G3" s="4">
        <f t="shared" ref="G3:G12" si="0">D3-E3</f>
        <v>0</v>
      </c>
      <c r="H3" s="4" t="str">
        <f t="shared" ref="H3:H12" si="1">$H$1&amp;F3</f>
        <v>，2281347</v>
      </c>
      <c r="I3" s="4" t="str">
        <f>VLOOKUP(A3,HOP!A:T,20,0)</f>
        <v>直连</v>
      </c>
    </row>
    <row r="4" s="4" customFormat="1" spans="1:9">
      <c r="A4" s="4">
        <v>16638299429</v>
      </c>
      <c r="B4" s="5">
        <v>44494</v>
      </c>
      <c r="C4" s="5">
        <v>44495</v>
      </c>
      <c r="D4" s="4">
        <v>286</v>
      </c>
      <c r="E4" s="4" t="str">
        <f>VLOOKUP(A4,HOP!A:L,12,0)</f>
        <v>286.00</v>
      </c>
      <c r="F4" s="4" t="str">
        <f>VLOOKUP(A4,HOP!A:C,3,0)</f>
        <v>2282144</v>
      </c>
      <c r="G4" s="4">
        <f t="shared" si="0"/>
        <v>0</v>
      </c>
      <c r="H4" s="4" t="str">
        <f t="shared" si="1"/>
        <v>，2282144</v>
      </c>
      <c r="I4" s="4" t="str">
        <f>VLOOKUP(A4,HOP!A:T,20,0)</f>
        <v>直连</v>
      </c>
    </row>
    <row r="5" s="4" customFormat="1" spans="1:9">
      <c r="A5" s="4">
        <v>16647293702</v>
      </c>
      <c r="B5" s="5">
        <v>44494</v>
      </c>
      <c r="C5" s="5">
        <v>44495</v>
      </c>
      <c r="D5" s="4">
        <v>996</v>
      </c>
      <c r="E5" s="4" t="str">
        <f>VLOOKUP(A5,HOP!A:L,12,0)</f>
        <v>996.00</v>
      </c>
      <c r="F5" s="4" t="str">
        <f>VLOOKUP(A5,HOP!A:C,3,0)</f>
        <v>2282430</v>
      </c>
      <c r="G5" s="4">
        <f t="shared" si="0"/>
        <v>0</v>
      </c>
      <c r="H5" s="4" t="str">
        <f t="shared" si="1"/>
        <v>，2282430</v>
      </c>
      <c r="I5" s="4" t="str">
        <f>VLOOKUP(A5,HOP!A:T,20,0)</f>
        <v>直连</v>
      </c>
    </row>
    <row r="6" s="4" customFormat="1" spans="1:9">
      <c r="A6" s="4">
        <v>16648037069</v>
      </c>
      <c r="B6" s="5">
        <v>44494</v>
      </c>
      <c r="C6" s="5">
        <v>44495</v>
      </c>
      <c r="D6" s="4">
        <v>286</v>
      </c>
      <c r="E6" s="4" t="str">
        <f>VLOOKUP(A6,HOP!A:L,12,0)</f>
        <v>286.00</v>
      </c>
      <c r="F6" s="4" t="str">
        <f>VLOOKUP(A6,HOP!A:C,3,0)</f>
        <v>2282543</v>
      </c>
      <c r="G6" s="4">
        <f t="shared" si="0"/>
        <v>0</v>
      </c>
      <c r="H6" s="4" t="str">
        <f t="shared" si="1"/>
        <v>，2282543</v>
      </c>
      <c r="I6" s="4" t="str">
        <f>VLOOKUP(A6,HOP!A:T,20,0)</f>
        <v>直连</v>
      </c>
    </row>
    <row r="7" s="4" customFormat="1" spans="1:9">
      <c r="A7" s="4">
        <v>16648479792</v>
      </c>
      <c r="B7" s="5">
        <v>44493</v>
      </c>
      <c r="C7" s="5">
        <v>44495</v>
      </c>
      <c r="D7" s="4">
        <v>1058</v>
      </c>
      <c r="E7" s="4" t="str">
        <f>VLOOKUP(A7,HOP!A:L,12,0)</f>
        <v>1058.00</v>
      </c>
      <c r="F7" s="4" t="str">
        <f>VLOOKUP(A7,HOP!A:C,3,0)</f>
        <v>2282587</v>
      </c>
      <c r="G7" s="4">
        <f t="shared" si="0"/>
        <v>0</v>
      </c>
      <c r="H7" s="4" t="str">
        <f t="shared" si="1"/>
        <v>，2282587</v>
      </c>
      <c r="I7" s="4" t="str">
        <f>VLOOKUP(A7,HOP!A:T,20,0)</f>
        <v>直连</v>
      </c>
    </row>
    <row r="8" s="4" customFormat="1" spans="1:9">
      <c r="A8" s="4">
        <v>16655118345</v>
      </c>
      <c r="B8" s="5">
        <v>44494</v>
      </c>
      <c r="C8" s="5">
        <v>44495</v>
      </c>
      <c r="D8" s="4">
        <v>224</v>
      </c>
      <c r="E8" s="4" t="str">
        <f>VLOOKUP(A8,HOP!A:L,12,0)</f>
        <v>224.00</v>
      </c>
      <c r="F8" s="4" t="str">
        <f>VLOOKUP(A8,HOP!A:C,3,0)</f>
        <v>2282792</v>
      </c>
      <c r="G8" s="4">
        <f t="shared" si="0"/>
        <v>0</v>
      </c>
      <c r="H8" s="4" t="str">
        <f t="shared" si="1"/>
        <v>，2282792</v>
      </c>
      <c r="I8" s="4" t="str">
        <f>VLOOKUP(A8,HOP!A:T,20,0)</f>
        <v>直连</v>
      </c>
    </row>
    <row r="9" s="4" customFormat="1" spans="1:9">
      <c r="A9" s="4">
        <v>16656479614</v>
      </c>
      <c r="B9" s="5">
        <v>44494</v>
      </c>
      <c r="C9" s="5">
        <v>44495</v>
      </c>
      <c r="D9" s="4">
        <v>224</v>
      </c>
      <c r="E9" s="4" t="str">
        <f>VLOOKUP(A9,HOP!A:L,12,0)</f>
        <v>224.00</v>
      </c>
      <c r="F9" s="4" t="str">
        <f>VLOOKUP(A9,HOP!A:C,3,0)</f>
        <v>2282984</v>
      </c>
      <c r="G9" s="4">
        <f t="shared" si="0"/>
        <v>0</v>
      </c>
      <c r="H9" s="4" t="str">
        <f t="shared" si="1"/>
        <v>，2282984</v>
      </c>
      <c r="I9" s="4" t="str">
        <f>VLOOKUP(A9,HOP!A:T,20,0)</f>
        <v>直连</v>
      </c>
    </row>
    <row r="10" s="4" customFormat="1" spans="1:9">
      <c r="A10" s="4">
        <v>16658127705</v>
      </c>
      <c r="B10" s="5">
        <v>44494</v>
      </c>
      <c r="C10" s="5">
        <v>44495</v>
      </c>
      <c r="D10" s="4">
        <v>196</v>
      </c>
      <c r="E10" s="4" t="str">
        <f>VLOOKUP(A10,HOP!A:L,12,0)</f>
        <v>196.00</v>
      </c>
      <c r="F10" s="4" t="str">
        <f>VLOOKUP(A10,HOP!A:C,3,0)</f>
        <v>2283073</v>
      </c>
      <c r="G10" s="4">
        <f t="shared" si="0"/>
        <v>0</v>
      </c>
      <c r="H10" s="4" t="str">
        <f t="shared" si="1"/>
        <v>，2283073</v>
      </c>
      <c r="I10" s="4" t="str">
        <f>VLOOKUP(A10,HOP!A:T,20,0)</f>
        <v>直连</v>
      </c>
    </row>
    <row r="11" s="4" customFormat="1" spans="1:9">
      <c r="A11" s="4">
        <v>16223021959</v>
      </c>
      <c r="B11" s="5">
        <v>44456</v>
      </c>
      <c r="C11" s="5">
        <v>44457</v>
      </c>
      <c r="D11" s="4">
        <v>1270</v>
      </c>
      <c r="E11" s="4">
        <v>1270</v>
      </c>
      <c r="F11" s="4">
        <v>2245610</v>
      </c>
      <c r="G11" s="4">
        <f t="shared" si="0"/>
        <v>0</v>
      </c>
      <c r="H11" s="4" t="str">
        <f t="shared" si="1"/>
        <v>，2245610</v>
      </c>
      <c r="I11" s="4" t="e">
        <f>VLOOKUP(A11,HOP!A:T,20,0)</f>
        <v>#N/A</v>
      </c>
    </row>
    <row r="12" s="4" customFormat="1" spans="1:9">
      <c r="A12" s="4">
        <v>15985254937</v>
      </c>
      <c r="B12" s="5">
        <v>44408</v>
      </c>
      <c r="C12" s="5">
        <v>44409</v>
      </c>
      <c r="D12" s="4">
        <v>1542</v>
      </c>
      <c r="E12" s="4">
        <v>1542</v>
      </c>
      <c r="F12" s="4">
        <v>2214320</v>
      </c>
      <c r="G12" s="4">
        <f t="shared" si="0"/>
        <v>0</v>
      </c>
      <c r="H12" s="4" t="str">
        <f t="shared" si="1"/>
        <v>，2214320</v>
      </c>
      <c r="I12" s="4" t="e">
        <f>VLOOKUP(A12,HOP!A:T,20,0)</f>
        <v>#N/A</v>
      </c>
    </row>
    <row r="14" spans="4:4">
      <c r="D14" s="4">
        <f>SUM(D2:D13)</f>
        <v>11541</v>
      </c>
    </row>
    <row r="15" spans="4:4">
      <c r="D15" s="4" t="s">
        <v>61</v>
      </c>
    </row>
    <row r="18" spans="1:1">
      <c r="A18" s="4" t="s">
        <v>62</v>
      </c>
    </row>
    <row r="19" spans="1:1">
      <c r="A19" s="4" t="s">
        <v>63</v>
      </c>
    </row>
  </sheetData>
  <autoFilter ref="A1:XFD1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</row>
    <row r="2" s="1" customFormat="1" spans="1:20">
      <c r="A2" s="3">
        <v>16658127705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81</v>
      </c>
      <c r="G2" s="1" t="s">
        <v>85</v>
      </c>
      <c r="H2" s="1" t="s">
        <v>86</v>
      </c>
      <c r="I2" s="1" t="s">
        <v>87</v>
      </c>
      <c r="J2" s="1" t="s">
        <v>29</v>
      </c>
      <c r="K2" s="1" t="s">
        <v>88</v>
      </c>
      <c r="L2" s="1" t="s">
        <v>88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</row>
    <row r="3" s="1" customFormat="1" spans="1:20">
      <c r="A3" s="3">
        <v>16656479614</v>
      </c>
      <c r="B3" s="1" t="s">
        <v>81</v>
      </c>
      <c r="C3" s="1" t="s">
        <v>96</v>
      </c>
      <c r="D3" s="1" t="s">
        <v>97</v>
      </c>
      <c r="E3" s="1" t="s">
        <v>98</v>
      </c>
      <c r="F3" s="1" t="s">
        <v>81</v>
      </c>
      <c r="G3" s="1" t="s">
        <v>85</v>
      </c>
      <c r="H3" s="1" t="s">
        <v>86</v>
      </c>
      <c r="I3" s="1" t="s">
        <v>99</v>
      </c>
      <c r="J3" s="1" t="s">
        <v>29</v>
      </c>
      <c r="K3" s="1" t="s">
        <v>100</v>
      </c>
      <c r="L3" s="1" t="s">
        <v>100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101</v>
      </c>
      <c r="R3" s="1" t="s">
        <v>93</v>
      </c>
      <c r="S3" s="1" t="s">
        <v>94</v>
      </c>
      <c r="T3" s="1" t="s">
        <v>95</v>
      </c>
    </row>
    <row r="4" s="1" customFormat="1" spans="1:20">
      <c r="A4" s="3">
        <v>16655118345</v>
      </c>
      <c r="B4" s="1" t="s">
        <v>102</v>
      </c>
      <c r="C4" s="1" t="s">
        <v>103</v>
      </c>
      <c r="D4" s="1" t="s">
        <v>97</v>
      </c>
      <c r="E4" s="1" t="s">
        <v>104</v>
      </c>
      <c r="F4" s="1" t="s">
        <v>81</v>
      </c>
      <c r="G4" s="1" t="s">
        <v>85</v>
      </c>
      <c r="H4" s="1" t="s">
        <v>86</v>
      </c>
      <c r="I4" s="1" t="s">
        <v>99</v>
      </c>
      <c r="J4" s="1" t="s">
        <v>29</v>
      </c>
      <c r="K4" s="1" t="s">
        <v>100</v>
      </c>
      <c r="L4" s="1" t="s">
        <v>100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105</v>
      </c>
      <c r="R4" s="1" t="s">
        <v>93</v>
      </c>
      <c r="S4" s="1" t="s">
        <v>94</v>
      </c>
      <c r="T4" s="1" t="s">
        <v>95</v>
      </c>
    </row>
    <row r="5" s="1" customFormat="1" spans="1:20">
      <c r="A5" s="3">
        <v>16648479792</v>
      </c>
      <c r="B5" s="1" t="s">
        <v>102</v>
      </c>
      <c r="C5" s="1" t="s">
        <v>106</v>
      </c>
      <c r="D5" s="1" t="s">
        <v>107</v>
      </c>
      <c r="E5" s="1" t="s">
        <v>108</v>
      </c>
      <c r="F5" s="1" t="s">
        <v>102</v>
      </c>
      <c r="G5" s="1" t="s">
        <v>85</v>
      </c>
      <c r="H5" s="1" t="s">
        <v>86</v>
      </c>
      <c r="I5" s="1" t="s">
        <v>109</v>
      </c>
      <c r="J5" s="1" t="s">
        <v>29</v>
      </c>
      <c r="K5" s="1" t="s">
        <v>110</v>
      </c>
      <c r="L5" s="1" t="s">
        <v>110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111</v>
      </c>
      <c r="R5" s="1" t="s">
        <v>93</v>
      </c>
      <c r="S5" s="1" t="s">
        <v>94</v>
      </c>
      <c r="T5" s="1" t="s">
        <v>95</v>
      </c>
    </row>
    <row r="6" s="1" customFormat="1" spans="1:20">
      <c r="A6" s="3">
        <v>16648037069</v>
      </c>
      <c r="B6" s="1" t="s">
        <v>102</v>
      </c>
      <c r="C6" s="1" t="s">
        <v>112</v>
      </c>
      <c r="D6" s="1" t="s">
        <v>97</v>
      </c>
      <c r="E6" s="1" t="s">
        <v>113</v>
      </c>
      <c r="F6" s="1" t="s">
        <v>81</v>
      </c>
      <c r="G6" s="1" t="s">
        <v>85</v>
      </c>
      <c r="H6" s="1" t="s">
        <v>86</v>
      </c>
      <c r="I6" s="1" t="s">
        <v>114</v>
      </c>
      <c r="J6" s="1" t="s">
        <v>29</v>
      </c>
      <c r="K6" s="1" t="s">
        <v>115</v>
      </c>
      <c r="L6" s="1" t="s">
        <v>115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116</v>
      </c>
      <c r="R6" s="1" t="s">
        <v>93</v>
      </c>
      <c r="S6" s="1" t="s">
        <v>94</v>
      </c>
      <c r="T6" s="1" t="s">
        <v>95</v>
      </c>
    </row>
    <row r="7" s="1" customFormat="1" spans="1:20">
      <c r="A7" s="3">
        <v>16647293702</v>
      </c>
      <c r="B7" s="1" t="s">
        <v>102</v>
      </c>
      <c r="C7" s="1" t="s">
        <v>117</v>
      </c>
      <c r="D7" s="1" t="s">
        <v>118</v>
      </c>
      <c r="E7" s="1" t="s">
        <v>119</v>
      </c>
      <c r="F7" s="1" t="s">
        <v>81</v>
      </c>
      <c r="G7" s="1" t="s">
        <v>85</v>
      </c>
      <c r="H7" s="1" t="s">
        <v>86</v>
      </c>
      <c r="I7" s="1" t="s">
        <v>120</v>
      </c>
      <c r="J7" s="1" t="s">
        <v>29</v>
      </c>
      <c r="K7" s="1" t="s">
        <v>121</v>
      </c>
      <c r="L7" s="1" t="s">
        <v>121</v>
      </c>
      <c r="M7" s="1" t="s">
        <v>89</v>
      </c>
      <c r="N7" s="1" t="s">
        <v>89</v>
      </c>
      <c r="O7" s="1" t="s">
        <v>90</v>
      </c>
      <c r="P7" s="1" t="s">
        <v>91</v>
      </c>
      <c r="Q7" s="1" t="s">
        <v>122</v>
      </c>
      <c r="R7" s="1" t="s">
        <v>93</v>
      </c>
      <c r="S7" s="1" t="s">
        <v>94</v>
      </c>
      <c r="T7" s="1" t="s">
        <v>95</v>
      </c>
    </row>
    <row r="8" s="1" customFormat="1" spans="1:20">
      <c r="A8" s="3">
        <v>16638299429</v>
      </c>
      <c r="B8" s="1" t="s">
        <v>123</v>
      </c>
      <c r="C8" s="1" t="s">
        <v>124</v>
      </c>
      <c r="D8" s="1" t="s">
        <v>97</v>
      </c>
      <c r="E8" s="1" t="s">
        <v>125</v>
      </c>
      <c r="F8" s="1" t="s">
        <v>81</v>
      </c>
      <c r="G8" s="1" t="s">
        <v>85</v>
      </c>
      <c r="H8" s="1" t="s">
        <v>86</v>
      </c>
      <c r="I8" s="1" t="s">
        <v>114</v>
      </c>
      <c r="J8" s="1" t="s">
        <v>29</v>
      </c>
      <c r="K8" s="1" t="s">
        <v>115</v>
      </c>
      <c r="L8" s="1" t="s">
        <v>115</v>
      </c>
      <c r="M8" s="1" t="s">
        <v>89</v>
      </c>
      <c r="N8" s="1" t="s">
        <v>89</v>
      </c>
      <c r="O8" s="1" t="s">
        <v>90</v>
      </c>
      <c r="P8" s="1" t="s">
        <v>91</v>
      </c>
      <c r="Q8" s="1" t="s">
        <v>126</v>
      </c>
      <c r="R8" s="1" t="s">
        <v>93</v>
      </c>
      <c r="S8" s="1" t="s">
        <v>94</v>
      </c>
      <c r="T8" s="1" t="s">
        <v>95</v>
      </c>
    </row>
    <row r="9" s="1" customFormat="1" spans="1:20">
      <c r="A9" s="3">
        <v>16623462737</v>
      </c>
      <c r="B9" s="1" t="s">
        <v>127</v>
      </c>
      <c r="C9" s="1" t="s">
        <v>128</v>
      </c>
      <c r="D9" s="1" t="s">
        <v>129</v>
      </c>
      <c r="E9" s="1" t="s">
        <v>130</v>
      </c>
      <c r="F9" s="1" t="s">
        <v>123</v>
      </c>
      <c r="G9" s="1" t="s">
        <v>85</v>
      </c>
      <c r="H9" s="1" t="s">
        <v>86</v>
      </c>
      <c r="I9" s="1" t="s">
        <v>131</v>
      </c>
      <c r="J9" s="1" t="s">
        <v>29</v>
      </c>
      <c r="K9" s="1" t="s">
        <v>132</v>
      </c>
      <c r="L9" s="1" t="s">
        <v>132</v>
      </c>
      <c r="M9" s="1" t="s">
        <v>89</v>
      </c>
      <c r="N9" s="1" t="s">
        <v>89</v>
      </c>
      <c r="O9" s="1" t="s">
        <v>90</v>
      </c>
      <c r="P9" s="1" t="s">
        <v>91</v>
      </c>
      <c r="Q9" s="1" t="s">
        <v>133</v>
      </c>
      <c r="R9" s="1" t="s">
        <v>93</v>
      </c>
      <c r="S9" s="1" t="s">
        <v>94</v>
      </c>
      <c r="T9" s="1" t="s">
        <v>95</v>
      </c>
    </row>
    <row r="10" s="1" customFormat="1" spans="1:20">
      <c r="A10" s="3">
        <v>16602533397</v>
      </c>
      <c r="B10" s="1" t="s">
        <v>134</v>
      </c>
      <c r="C10" s="1" t="s">
        <v>135</v>
      </c>
      <c r="D10" s="1" t="s">
        <v>136</v>
      </c>
      <c r="E10" s="1" t="s">
        <v>137</v>
      </c>
      <c r="F10" s="1" t="s">
        <v>123</v>
      </c>
      <c r="G10" s="1" t="s">
        <v>85</v>
      </c>
      <c r="H10" s="1" t="s">
        <v>86</v>
      </c>
      <c r="I10" s="1" t="s">
        <v>138</v>
      </c>
      <c r="J10" s="1" t="s">
        <v>29</v>
      </c>
      <c r="K10" s="1" t="s">
        <v>139</v>
      </c>
      <c r="L10" s="1" t="s">
        <v>139</v>
      </c>
      <c r="M10" s="1" t="s">
        <v>89</v>
      </c>
      <c r="N10" s="1" t="s">
        <v>89</v>
      </c>
      <c r="O10" s="1" t="s">
        <v>90</v>
      </c>
      <c r="P10" s="1" t="s">
        <v>91</v>
      </c>
      <c r="Q10" s="1" t="s">
        <v>140</v>
      </c>
      <c r="R10" s="1" t="s">
        <v>93</v>
      </c>
      <c r="S10" s="1" t="s">
        <v>94</v>
      </c>
      <c r="T10" s="1" t="s">
        <v>95</v>
      </c>
    </row>
    <row r="11" s="1" customFormat="1" spans="1:20">
      <c r="A11" s="3">
        <v>16230347258</v>
      </c>
      <c r="B11" s="1" t="s">
        <v>141</v>
      </c>
      <c r="C11" s="1" t="s">
        <v>142</v>
      </c>
      <c r="D11" s="1" t="s">
        <v>143</v>
      </c>
      <c r="E11" s="1" t="s">
        <v>144</v>
      </c>
      <c r="F11" s="1" t="s">
        <v>123</v>
      </c>
      <c r="G11" s="1" t="s">
        <v>85</v>
      </c>
      <c r="H11" s="1" t="s">
        <v>86</v>
      </c>
      <c r="I11" s="1" t="s">
        <v>145</v>
      </c>
      <c r="J11" s="1" t="s">
        <v>29</v>
      </c>
      <c r="K11" s="1" t="s">
        <v>146</v>
      </c>
      <c r="L11" s="1" t="s">
        <v>146</v>
      </c>
      <c r="M11" s="1" t="s">
        <v>89</v>
      </c>
      <c r="N11" s="1" t="s">
        <v>89</v>
      </c>
      <c r="O11" s="1" t="s">
        <v>90</v>
      </c>
      <c r="P11" s="1" t="s">
        <v>91</v>
      </c>
      <c r="Q11" s="1" t="s">
        <v>147</v>
      </c>
      <c r="R11" s="1" t="s">
        <v>93</v>
      </c>
      <c r="S11" s="1" t="s">
        <v>94</v>
      </c>
      <c r="T11" s="1" t="s">
        <v>95</v>
      </c>
    </row>
    <row r="12" s="1" customFormat="1" spans="1:20">
      <c r="A12" s="3">
        <v>16113065472</v>
      </c>
      <c r="B12" s="1" t="s">
        <v>148</v>
      </c>
      <c r="C12" s="1" t="s">
        <v>149</v>
      </c>
      <c r="D12" s="1" t="s">
        <v>150</v>
      </c>
      <c r="E12" s="1" t="s">
        <v>151</v>
      </c>
      <c r="F12" s="1" t="s">
        <v>152</v>
      </c>
      <c r="G12" s="1" t="s">
        <v>85</v>
      </c>
      <c r="H12" s="1" t="s">
        <v>86</v>
      </c>
      <c r="I12" s="1" t="s">
        <v>153</v>
      </c>
      <c r="J12" s="1" t="s">
        <v>29</v>
      </c>
      <c r="K12" s="1" t="s">
        <v>154</v>
      </c>
      <c r="L12" s="1" t="s">
        <v>154</v>
      </c>
      <c r="M12" s="1" t="s">
        <v>89</v>
      </c>
      <c r="N12" s="1" t="s">
        <v>89</v>
      </c>
      <c r="O12" s="1" t="s">
        <v>90</v>
      </c>
      <c r="P12" s="1" t="s">
        <v>91</v>
      </c>
      <c r="Q12" s="1" t="s">
        <v>155</v>
      </c>
      <c r="R12" s="1" t="s">
        <v>93</v>
      </c>
      <c r="S12" s="1" t="s">
        <v>94</v>
      </c>
      <c r="T12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2021-10-29T03:35:48Z</dcterms:created>
  <dcterms:modified xsi:type="dcterms:W3CDTF">2021-10-29T07:56:40Z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D3E49A3707E64F3D9EC4235FBB0FBC68</vt:lpwstr>
  </property>
  <property fmtid="{D5CDD505-2E9C-101B-9397-08002B2CF9AE}" pid="3" name="KSOProductBuildVer">
    <vt:lpwstr>2052-11.1.0.10938</vt:lpwstr>
  </property>
</Properties>
</file>