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<sst xmlns="http://schemas.openxmlformats.org/spreadsheetml/2006/main" count="466" uniqueCount="169">
  <si>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</si>
  <si>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</si>
  <si>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</si>
  <si>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</si>
  <si>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</si>
  <si>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</si>
  <si>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</si>
  <si>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</si>
  <si>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</si>
  <si>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</si>
  <si>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</si>
  <si>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</si>
  <si>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</si>
  <si>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</si>
  <si>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</si>
  <si>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</si>
  <si>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</si>
  <si>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</si>
  <si>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</si>
  <si>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</si>
  <si>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</si>
  <si>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</si>
  <si>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</si>
  <si>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</si>
  <si>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</si>
  <si>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</si>
  <si>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</si>
  <si>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[武汉]武汉帝盛酒店(65822748)</t>
  </si>
  <si>
    <t>家庭间&lt;双人入住&gt;&lt;内宾&gt;&lt;预付&gt;&lt;无早&gt;</t>
  </si>
  <si>
    <t>CNY</t>
  </si>
  <si>
    <t>邹琪</t>
  </si>
  <si>
    <t>CA11323211030CNY</t>
  </si>
  <si>
    <t>未提现</t>
  </si>
  <si>
    <t>携程开票</t>
  </si>
  <si>
    <t>[安顺]安顺豪生温泉度假酒店(80625373)</t>
  </si>
  <si>
    <t>轻奢双床房&lt;双人入住&gt;&lt;中宾&gt;&lt;日历房套餐高价值&gt;&lt;双早&gt;&lt;新酒店礼盒&gt;</t>
  </si>
  <si>
    <t>谢方</t>
  </si>
  <si>
    <t>[吴川]吴川鼎龙湾海洋主题公寓(71988433)</t>
  </si>
  <si>
    <t>180度全海景大床房&lt;双人入住&gt;&lt;内宾&gt;&lt;预付&gt;&lt;双早&gt;</t>
  </si>
  <si>
    <t>林家俱</t>
  </si>
  <si>
    <t>[北京]锦江之星(北京奥运村大屯路店)(46126129)</t>
  </si>
  <si>
    <t>标准房A&lt;双人入住&gt;&lt;内宾&gt;&lt;预付&gt;&lt;双早&gt;</t>
  </si>
  <si>
    <t>吴伯浪</t>
  </si>
  <si>
    <t>[南通]格林豪泰(南通商和广场店)(69142816)</t>
  </si>
  <si>
    <t>过道窗大床房&lt;双人入住&gt;&lt;内宾&gt;&lt;预付&gt;&lt;无早&gt;</t>
  </si>
  <si>
    <t>刘倩倩</t>
  </si>
  <si>
    <t>[亳州]亳州富力万达嘉华酒店(75070816)</t>
  </si>
  <si>
    <t>豪华大床房&lt;双人入住&gt;&lt;内宾&gt;&lt;预付&gt;&lt;无早&gt;</t>
  </si>
  <si>
    <t>黄叶军</t>
  </si>
  <si>
    <t>取消</t>
  </si>
  <si>
    <t>高级豪华大床房&lt;双人入住&gt;&lt;内宾&gt;&lt;预付&gt;&lt;无早&gt;</t>
  </si>
  <si>
    <t>李越,常军明,靳建国</t>
  </si>
  <si>
    <t>[通辽]贝壳酒店(内蒙古通辽民族大学店)(70405528)</t>
  </si>
  <si>
    <t>商务双床房&lt;双人入住&gt;&lt;内宾&gt;&lt;预付&gt;&lt;无早&gt;</t>
  </si>
  <si>
    <t>樊建敏,赵建春</t>
  </si>
  <si>
    <t>[广州]锦江都城酒店(广州万达广场店)(78928437)</t>
  </si>
  <si>
    <t>时尚商务房&lt;双人入住&gt;&lt;内宾&gt;&lt;预付&gt;&lt;无早&gt;</t>
  </si>
  <si>
    <t>张宇宏</t>
  </si>
  <si>
    <t>acknowledge</t>
  </si>
  <si>
    <t>[成都]成都群光君悦酒店(54927569)</t>
  </si>
  <si>
    <t>嘉宾轩大床房&lt;双人入住&gt;&lt;内宾&gt;&lt;预付&gt;&lt;无早&gt;</t>
  </si>
  <si>
    <t>陈光</t>
  </si>
  <si>
    <t>[吉安]吉安庐陵东方宾馆(71450971)</t>
  </si>
  <si>
    <t>豪华双床房&lt;双人入住&gt;&lt;内宾&gt;&lt;预付&gt;&lt;双早&gt;</t>
  </si>
  <si>
    <t>罗雄</t>
  </si>
  <si>
    <t>[犍为]派酒店(乐山犍为西门龙池好吃街店)(73295326)</t>
  </si>
  <si>
    <t>精选大床房&lt;双人入住&gt;&lt;内宾&gt;&lt;预付&gt;&lt;无早&gt;</t>
  </si>
  <si>
    <t>章艺</t>
  </si>
  <si>
    <t>[梅州]梅州英思廷酒店(80612726)</t>
  </si>
  <si>
    <t>廷悦大床房&lt;内宾&gt;&lt;无早&gt;</t>
  </si>
  <si>
    <t>沈卓如</t>
  </si>
  <si>
    <t>[上海]白玉兰酒店(上海鲁迅公园虹口足球场店)(65994202)</t>
  </si>
  <si>
    <t>零压静雅家庭房&lt;双人入住&gt;&lt;内宾&gt;&lt;预付&gt;&lt;无早&gt;</t>
  </si>
  <si>
    <t>刘飞</t>
  </si>
  <si>
    <t>[无锡]格林豪泰(无锡羊尖锡沪路店)(66106528)</t>
  </si>
  <si>
    <t>高级双床房&lt;双人入住&gt;&lt;内宾&gt;&lt;预付&gt;&lt;无早&gt;</t>
  </si>
  <si>
    <t>王泽钦</t>
  </si>
  <si>
    <t>[贵阳]贵阳溪山里酒店(80624984)</t>
  </si>
  <si>
    <t>高级精致房&lt;双人入住&gt;&lt;中宾&gt;&lt;双早&gt;</t>
  </si>
  <si>
    <t>赵伟,赵伟</t>
  </si>
  <si>
    <t>，</t>
  </si>
  <si>
    <t>202110251213380025</t>
  </si>
  <si>
    <t>A211030143932481</t>
  </si>
  <si>
    <t>A211030144014481</t>
  </si>
  <si>
    <t>i211030143853 房集：757.8元</t>
  </si>
  <si>
    <t>CNY / HKD 当前参考汇率: 1.214191834</t>
  </si>
  <si>
    <t>总计： 7357.27 CNY/
8933.14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</si>
  <si>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</si>
  <si>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</si>
  <si>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</si>
  <si>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</si>
  <si>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</si>
  <si>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</si>
  <si>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</si>
  <si>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</si>
  <si>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</si>
  <si>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</si>
  <si>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</si>
  <si>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</si>
  <si>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</si>
  <si>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</si>
  <si>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</si>
  <si>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</si>
  <si>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</si>
  <si>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2021-10-26</t>
  </si>
  <si>
    <t>2283710</t>
  </si>
  <si>
    <t>贵阳溪山里酒店</t>
  </si>
  <si>
    <t>2021-10-27</t>
  </si>
  <si>
    <t>退房日月结</t>
  </si>
  <si>
    <t>873.12</t>
  </si>
  <si>
    <t>RMB</t>
  </si>
  <si>
    <t>0</t>
  </si>
  <si>
    <t>0.00</t>
  </si>
  <si>
    <t>携程汇智国内直连</t>
  </si>
  <si>
    <t>2021-10-26 23:23:45</t>
  </si>
  <si>
    <t>否</t>
  </si>
  <si>
    <t>汇智国际旅游发展有限公司</t>
  </si>
  <si>
    <t>直采</t>
  </si>
  <si>
    <t>2283705</t>
  </si>
  <si>
    <t>格林豪泰(无锡羊尖锡沪路店)</t>
  </si>
  <si>
    <t>257.29</t>
  </si>
  <si>
    <t>2021-10-26 23:10:37</t>
  </si>
  <si>
    <t>直连</t>
  </si>
  <si>
    <t>2283671</t>
  </si>
  <si>
    <t>白玉兰酒店(上海鲁迅公园虹口足球场店)</t>
  </si>
  <si>
    <t>345.66</t>
  </si>
  <si>
    <t>2021-10-26 21:54:56</t>
  </si>
  <si>
    <t>2283567</t>
  </si>
  <si>
    <t>梅州英思廷酒店</t>
  </si>
  <si>
    <t>213.13</t>
  </si>
  <si>
    <t>2021-10-26 18:20:34</t>
  </si>
  <si>
    <t>2283533</t>
  </si>
  <si>
    <t>派酒店(乐山犍为西门龙池好吃街店)</t>
  </si>
  <si>
    <t>135.33</t>
  </si>
  <si>
    <t>2021-10-26 16:39:52</t>
  </si>
  <si>
    <t>2283506</t>
  </si>
  <si>
    <t>吉安庐陵东方宾馆</t>
  </si>
  <si>
    <t>516.36</t>
  </si>
  <si>
    <t>2021-10-26 15:00:39</t>
  </si>
  <si>
    <t>2283477</t>
  </si>
  <si>
    <t>锦江都城酒店(广州万达广场店)</t>
  </si>
  <si>
    <t>396.32</t>
  </si>
  <si>
    <t>2021-10-26 13:31:29</t>
  </si>
  <si>
    <t>2283430</t>
  </si>
  <si>
    <t>贝壳酒店(内蒙古通辽民族大学店)</t>
  </si>
  <si>
    <t>252.60</t>
  </si>
  <si>
    <t>2021-10-26 11:43:08</t>
  </si>
  <si>
    <t>2283401</t>
  </si>
  <si>
    <t>亳州富力万达嘉华酒店</t>
  </si>
  <si>
    <t>1586.64</t>
  </si>
  <si>
    <t>2021-10-26 10:15:31</t>
  </si>
  <si>
    <t>2021-10-25</t>
  </si>
  <si>
    <t>2283206</t>
  </si>
  <si>
    <t>格林豪泰(海门商和广场店)</t>
  </si>
  <si>
    <t>345.80</t>
  </si>
  <si>
    <t>2021-10-25 20:54:45</t>
  </si>
  <si>
    <t>2283108</t>
  </si>
  <si>
    <t>锦江之星(北京奥运村大屯路店)</t>
  </si>
  <si>
    <t>563.86</t>
  </si>
  <si>
    <t>2021-10-25 17:15:06</t>
  </si>
  <si>
    <t>2283072</t>
  </si>
  <si>
    <t>吴川鼎龙湾海洋主题公寓</t>
  </si>
  <si>
    <t>158.88</t>
  </si>
  <si>
    <t>2021-10-25 16:12:48</t>
  </si>
  <si>
    <t>2021-10-24</t>
  </si>
  <si>
    <t>2282727</t>
  </si>
  <si>
    <t>武汉帝盛酒店</t>
  </si>
  <si>
    <t>954.48</t>
  </si>
  <si>
    <t>2021-10-24 19:59:17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</si>
</sst>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2" borderId="5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5" fillId="16" borderId="2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16654244565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44494</v>
      </c>
      <c r="G2" s="5">
        <v>44496</v>
      </c>
      <c r="H2" s="4">
        <v>1</v>
      </c>
      <c r="I2" s="4">
        <v>2</v>
      </c>
      <c r="J2" s="4">
        <v>2</v>
      </c>
      <c r="K2" s="4" t="s">
        <v>29</v>
      </c>
      <c r="L2" s="4">
        <v>954.48</v>
      </c>
      <c r="M2" s="4">
        <v>954.48</v>
      </c>
      <c r="N2" s="4" t="s">
        <v>30</v>
      </c>
      <c r="O2" s="4" t="s">
        <v>31</v>
      </c>
      <c r="P2" s="4" t="s">
        <v>32</v>
      </c>
      <c r="Q2" s="4">
        <v>0</v>
      </c>
      <c r="R2" s="6">
        <v>44493</v>
      </c>
      <c r="S2" s="5">
        <v>44499</v>
      </c>
      <c r="T2" s="4" t="s">
        <v>33</v>
      </c>
      <c r="U2" s="4">
        <v>954.48</v>
      </c>
      <c r="V2" s="4">
        <v>0</v>
      </c>
      <c r="W2" s="4">
        <v>0</v>
      </c>
      <c r="X2" s="4">
        <v>2282727</v>
      </c>
    </row>
    <row r="3" s="4" customFormat="1" spans="1:23">
      <c r="A3" s="4">
        <v>16655507179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44494</v>
      </c>
      <c r="G3" s="5">
        <v>44496</v>
      </c>
      <c r="H3" s="4">
        <v>1</v>
      </c>
      <c r="I3" s="4">
        <v>2</v>
      </c>
      <c r="J3" s="4">
        <v>2</v>
      </c>
      <c r="K3" s="4" t="s">
        <v>29</v>
      </c>
      <c r="L3" s="4">
        <v>757.8</v>
      </c>
      <c r="M3" s="4">
        <v>757.8</v>
      </c>
      <c r="N3" s="4" t="s">
        <v>36</v>
      </c>
      <c r="O3" s="4" t="s">
        <v>31</v>
      </c>
      <c r="P3" s="4" t="s">
        <v>32</v>
      </c>
      <c r="Q3" s="4">
        <v>0</v>
      </c>
      <c r="R3" s="6">
        <v>44494</v>
      </c>
      <c r="S3" s="5">
        <v>44499</v>
      </c>
      <c r="T3" s="4" t="s">
        <v>33</v>
      </c>
      <c r="U3" s="4">
        <v>757.8</v>
      </c>
      <c r="V3" s="4">
        <v>0</v>
      </c>
      <c r="W3" s="4">
        <v>0</v>
      </c>
    </row>
    <row r="4" s="4" customFormat="1" spans="1:24">
      <c r="A4" s="4">
        <v>16658192230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44495</v>
      </c>
      <c r="G4" s="5">
        <v>44496</v>
      </c>
      <c r="H4" s="4">
        <v>1</v>
      </c>
      <c r="I4" s="4">
        <v>1</v>
      </c>
      <c r="J4" s="4">
        <v>1</v>
      </c>
      <c r="K4" s="4" t="s">
        <v>29</v>
      </c>
      <c r="L4" s="4">
        <v>158.88</v>
      </c>
      <c r="M4" s="4">
        <v>158.88</v>
      </c>
      <c r="N4" s="4" t="s">
        <v>39</v>
      </c>
      <c r="O4" s="4" t="s">
        <v>31</v>
      </c>
      <c r="P4" s="4" t="s">
        <v>32</v>
      </c>
      <c r="Q4" s="4">
        <v>0</v>
      </c>
      <c r="R4" s="6">
        <v>44494</v>
      </c>
      <c r="S4" s="5">
        <v>44499</v>
      </c>
      <c r="T4" s="4" t="s">
        <v>33</v>
      </c>
      <c r="U4" s="4">
        <v>158.88</v>
      </c>
      <c r="V4" s="4">
        <v>0</v>
      </c>
      <c r="W4" s="4">
        <v>0</v>
      </c>
      <c r="X4" s="4">
        <v>2283072</v>
      </c>
    </row>
    <row r="5" s="4" customFormat="1" spans="1:24">
      <c r="A5" s="4">
        <v>16658504833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44495</v>
      </c>
      <c r="G5" s="5">
        <v>44496</v>
      </c>
      <c r="H5" s="4">
        <v>1</v>
      </c>
      <c r="I5" s="4">
        <v>1</v>
      </c>
      <c r="J5" s="4">
        <v>1</v>
      </c>
      <c r="K5" s="4" t="s">
        <v>29</v>
      </c>
      <c r="L5" s="4">
        <v>563.86</v>
      </c>
      <c r="M5" s="4">
        <v>563.86</v>
      </c>
      <c r="N5" s="4" t="s">
        <v>42</v>
      </c>
      <c r="O5" s="4" t="s">
        <v>31</v>
      </c>
      <c r="P5" s="4" t="s">
        <v>32</v>
      </c>
      <c r="Q5" s="4">
        <v>0</v>
      </c>
      <c r="R5" s="6">
        <v>44494</v>
      </c>
      <c r="S5" s="5">
        <v>44499</v>
      </c>
      <c r="T5" s="4" t="s">
        <v>33</v>
      </c>
      <c r="U5" s="4">
        <v>563.86</v>
      </c>
      <c r="V5" s="4">
        <v>0</v>
      </c>
      <c r="W5" s="4">
        <v>0</v>
      </c>
      <c r="X5" s="4">
        <v>2283108</v>
      </c>
    </row>
    <row r="6" s="4" customFormat="1" spans="1:23">
      <c r="A6" s="4">
        <v>16659637462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44494</v>
      </c>
      <c r="G6" s="5">
        <v>44496</v>
      </c>
      <c r="H6" s="4">
        <v>1</v>
      </c>
      <c r="I6" s="4">
        <v>2</v>
      </c>
      <c r="J6" s="4">
        <v>2</v>
      </c>
      <c r="K6" s="4" t="s">
        <v>29</v>
      </c>
      <c r="L6" s="4">
        <v>345.8</v>
      </c>
      <c r="M6" s="4">
        <v>345.8</v>
      </c>
      <c r="N6" s="4" t="s">
        <v>45</v>
      </c>
      <c r="O6" s="4" t="s">
        <v>31</v>
      </c>
      <c r="P6" s="4" t="s">
        <v>32</v>
      </c>
      <c r="Q6" s="4">
        <v>0</v>
      </c>
      <c r="R6" s="6">
        <v>44494</v>
      </c>
      <c r="S6" s="5">
        <v>44499</v>
      </c>
      <c r="T6" s="4" t="s">
        <v>33</v>
      </c>
      <c r="U6" s="4">
        <v>345.8</v>
      </c>
      <c r="V6" s="4">
        <v>0</v>
      </c>
      <c r="W6" s="4">
        <v>0</v>
      </c>
    </row>
    <row r="7" s="4" customFormat="1" spans="1:24">
      <c r="A7" s="4">
        <v>16666089974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44495</v>
      </c>
      <c r="G7" s="5">
        <v>44496</v>
      </c>
      <c r="H7" s="4">
        <v>1</v>
      </c>
      <c r="I7" s="4">
        <v>1</v>
      </c>
      <c r="J7" s="4">
        <v>1</v>
      </c>
      <c r="K7" s="4" t="s">
        <v>29</v>
      </c>
      <c r="L7" s="4">
        <v>479.8</v>
      </c>
      <c r="M7" s="4">
        <v>479.8</v>
      </c>
      <c r="N7" s="4" t="s">
        <v>48</v>
      </c>
      <c r="O7" s="4" t="s">
        <v>31</v>
      </c>
      <c r="P7" s="4" t="s">
        <v>32</v>
      </c>
      <c r="Q7" s="4">
        <v>0</v>
      </c>
      <c r="R7" s="6">
        <v>44495</v>
      </c>
      <c r="S7" s="5">
        <v>44499</v>
      </c>
      <c r="T7" s="4" t="s">
        <v>33</v>
      </c>
      <c r="U7" s="4">
        <v>479.8</v>
      </c>
      <c r="V7" s="4">
        <v>0</v>
      </c>
      <c r="W7" s="4">
        <v>0</v>
      </c>
      <c r="X7" s="4">
        <v>2283374</v>
      </c>
    </row>
    <row r="8" s="4" customFormat="1" spans="1:24">
      <c r="A8" s="4">
        <v>16666089974</v>
      </c>
      <c r="B8" s="4" t="s">
        <v>25</v>
      </c>
      <c r="C8" s="4" t="s">
        <v>49</v>
      </c>
      <c r="D8" s="4" t="s">
        <v>46</v>
      </c>
      <c r="E8" s="4" t="s">
        <v>47</v>
      </c>
      <c r="F8" s="5">
        <v>44495</v>
      </c>
      <c r="G8" s="5">
        <v>44496</v>
      </c>
      <c r="H8" s="4">
        <v>1</v>
      </c>
      <c r="I8" s="4">
        <v>1</v>
      </c>
      <c r="J8" s="4">
        <v>1</v>
      </c>
      <c r="K8" s="4" t="s">
        <v>29</v>
      </c>
      <c r="L8" s="4">
        <v>-479.8</v>
      </c>
      <c r="M8" s="4">
        <v>-479.8</v>
      </c>
      <c r="N8" s="4" t="s">
        <v>48</v>
      </c>
      <c r="O8" s="4" t="s">
        <v>31</v>
      </c>
      <c r="P8" s="4" t="s">
        <v>32</v>
      </c>
      <c r="Q8" s="4">
        <v>0</v>
      </c>
      <c r="R8" s="6">
        <v>44495</v>
      </c>
      <c r="S8" s="5">
        <v>44499</v>
      </c>
      <c r="T8" s="4" t="s">
        <v>33</v>
      </c>
      <c r="U8" s="4">
        <v>-479.8</v>
      </c>
      <c r="V8" s="4">
        <v>0</v>
      </c>
      <c r="W8" s="4">
        <v>0</v>
      </c>
      <c r="X8" s="4">
        <v>2283374</v>
      </c>
    </row>
    <row r="9" s="4" customFormat="1" spans="1:27">
      <c r="A9" s="4">
        <v>16666431748</v>
      </c>
      <c r="B9" s="4" t="s">
        <v>25</v>
      </c>
      <c r="C9" s="4" t="s">
        <v>26</v>
      </c>
      <c r="D9" s="4" t="s">
        <v>46</v>
      </c>
      <c r="E9" s="4" t="s">
        <v>50</v>
      </c>
      <c r="F9" s="5">
        <v>44495</v>
      </c>
      <c r="G9" s="5">
        <v>44496</v>
      </c>
      <c r="H9" s="4">
        <v>3</v>
      </c>
      <c r="I9" s="4">
        <v>1</v>
      </c>
      <c r="J9" s="4">
        <v>3</v>
      </c>
      <c r="K9" s="4" t="s">
        <v>29</v>
      </c>
      <c r="L9" s="4">
        <v>1586.64</v>
      </c>
      <c r="M9" s="4">
        <v>1586.64</v>
      </c>
      <c r="N9" s="4" t="s">
        <v>51</v>
      </c>
      <c r="O9" s="4" t="s">
        <v>31</v>
      </c>
      <c r="P9" s="4" t="s">
        <v>32</v>
      </c>
      <c r="Q9" s="4">
        <v>0</v>
      </c>
      <c r="R9" s="6">
        <v>44495</v>
      </c>
      <c r="S9" s="5">
        <v>44499</v>
      </c>
      <c r="T9" s="4" t="s">
        <v>33</v>
      </c>
      <c r="U9" s="4">
        <v>1586.64</v>
      </c>
      <c r="V9" s="4">
        <v>0</v>
      </c>
      <c r="W9" s="4">
        <v>0</v>
      </c>
      <c r="X9" s="4">
        <v>2283401</v>
      </c>
      <c r="Y9" s="4">
        <v>26122937</v>
      </c>
      <c r="Z9" s="4">
        <v>26122938</v>
      </c>
      <c r="AA9" s="4">
        <v>26122939</v>
      </c>
    </row>
    <row r="10" s="4" customFormat="1" spans="1:24">
      <c r="A10" s="4">
        <v>16666849323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44495</v>
      </c>
      <c r="G10" s="5">
        <v>44496</v>
      </c>
      <c r="H10" s="4">
        <v>2</v>
      </c>
      <c r="I10" s="4">
        <v>1</v>
      </c>
      <c r="J10" s="4">
        <v>2</v>
      </c>
      <c r="K10" s="4" t="s">
        <v>29</v>
      </c>
      <c r="L10" s="4">
        <v>252.6</v>
      </c>
      <c r="M10" s="4">
        <v>252.6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44495</v>
      </c>
      <c r="S10" s="5">
        <v>44499</v>
      </c>
      <c r="T10" s="4" t="s">
        <v>33</v>
      </c>
      <c r="U10" s="4">
        <v>252.6</v>
      </c>
      <c r="V10" s="4">
        <v>0</v>
      </c>
      <c r="W10" s="4">
        <v>0</v>
      </c>
      <c r="X10" s="4">
        <v>2283430</v>
      </c>
    </row>
    <row r="11" s="4" customFormat="1" spans="1:25">
      <c r="A11" s="4">
        <v>16667359053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44495</v>
      </c>
      <c r="G11" s="5">
        <v>44496</v>
      </c>
      <c r="H11" s="4">
        <v>1</v>
      </c>
      <c r="I11" s="4">
        <v>1</v>
      </c>
      <c r="J11" s="4">
        <v>1</v>
      </c>
      <c r="K11" s="4" t="s">
        <v>29</v>
      </c>
      <c r="L11" s="4">
        <v>396.32</v>
      </c>
      <c r="M11" s="4">
        <v>396.32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44495</v>
      </c>
      <c r="S11" s="5">
        <v>44499</v>
      </c>
      <c r="T11" s="4" t="s">
        <v>33</v>
      </c>
      <c r="U11" s="4">
        <v>396.32</v>
      </c>
      <c r="V11" s="4">
        <v>0</v>
      </c>
      <c r="W11" s="4">
        <v>0</v>
      </c>
      <c r="X11" s="4">
        <v>2283477</v>
      </c>
      <c r="Y11" s="4" t="s">
        <v>58</v>
      </c>
    </row>
    <row r="12" s="4" customFormat="1" spans="1:25">
      <c r="A12" s="4">
        <v>16667648585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44495</v>
      </c>
      <c r="G12" s="5">
        <v>44496</v>
      </c>
      <c r="H12" s="4">
        <v>1</v>
      </c>
      <c r="I12" s="4">
        <v>1</v>
      </c>
      <c r="J12" s="4">
        <v>1</v>
      </c>
      <c r="K12" s="4" t="s">
        <v>29</v>
      </c>
      <c r="L12" s="4">
        <v>1296.77</v>
      </c>
      <c r="M12" s="4">
        <v>1296.77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44495</v>
      </c>
      <c r="S12" s="5">
        <v>44499</v>
      </c>
      <c r="T12" s="4" t="s">
        <v>33</v>
      </c>
      <c r="U12" s="4">
        <v>1296.77</v>
      </c>
      <c r="V12" s="4">
        <v>0</v>
      </c>
      <c r="W12" s="4">
        <v>0</v>
      </c>
      <c r="X12" s="4">
        <v>2283499</v>
      </c>
      <c r="Y12" s="4">
        <v>44342638</v>
      </c>
    </row>
    <row r="13" s="4" customFormat="1" spans="1:24">
      <c r="A13" s="4">
        <v>16667731781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44495</v>
      </c>
      <c r="G13" s="5">
        <v>44496</v>
      </c>
      <c r="H13" s="4">
        <v>1</v>
      </c>
      <c r="I13" s="4">
        <v>1</v>
      </c>
      <c r="J13" s="4">
        <v>1</v>
      </c>
      <c r="K13" s="4" t="s">
        <v>29</v>
      </c>
      <c r="L13" s="4">
        <v>516.36</v>
      </c>
      <c r="M13" s="4">
        <v>516.36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44495</v>
      </c>
      <c r="S13" s="5">
        <v>44499</v>
      </c>
      <c r="T13" s="4" t="s">
        <v>33</v>
      </c>
      <c r="U13" s="4">
        <v>516.36</v>
      </c>
      <c r="V13" s="4">
        <v>0</v>
      </c>
      <c r="W13" s="4">
        <v>0</v>
      </c>
      <c r="X13" s="4">
        <v>2283506</v>
      </c>
    </row>
    <row r="14" s="4" customFormat="1" spans="1:25">
      <c r="A14" s="4">
        <v>16667648585</v>
      </c>
      <c r="B14" s="4" t="s">
        <v>25</v>
      </c>
      <c r="C14" s="4" t="s">
        <v>49</v>
      </c>
      <c r="D14" s="4" t="s">
        <v>59</v>
      </c>
      <c r="E14" s="4" t="s">
        <v>60</v>
      </c>
      <c r="F14" s="5">
        <v>44495</v>
      </c>
      <c r="G14" s="5">
        <v>44496</v>
      </c>
      <c r="H14" s="4">
        <v>1</v>
      </c>
      <c r="I14" s="4">
        <v>1</v>
      </c>
      <c r="J14" s="4">
        <v>1</v>
      </c>
      <c r="K14" s="4" t="s">
        <v>29</v>
      </c>
      <c r="L14" s="4">
        <v>-1296.77</v>
      </c>
      <c r="M14" s="4">
        <v>-1296.77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44495</v>
      </c>
      <c r="S14" s="5">
        <v>44499</v>
      </c>
      <c r="T14" s="4" t="s">
        <v>33</v>
      </c>
      <c r="U14" s="4">
        <v>-1296.77</v>
      </c>
      <c r="V14" s="4">
        <v>0</v>
      </c>
      <c r="W14" s="4">
        <v>0</v>
      </c>
      <c r="X14" s="4">
        <v>2283499</v>
      </c>
      <c r="Y14" s="4">
        <v>44342638</v>
      </c>
    </row>
    <row r="15" s="4" customFormat="1" spans="1:25">
      <c r="A15" s="4">
        <v>16668166106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44495</v>
      </c>
      <c r="G15" s="5">
        <v>44496</v>
      </c>
      <c r="H15" s="4">
        <v>1</v>
      </c>
      <c r="I15" s="4">
        <v>1</v>
      </c>
      <c r="J15" s="4">
        <v>1</v>
      </c>
      <c r="K15" s="4" t="s">
        <v>29</v>
      </c>
      <c r="L15" s="4">
        <v>135.33</v>
      </c>
      <c r="M15" s="4">
        <v>135.33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44495</v>
      </c>
      <c r="S15" s="5">
        <v>44499</v>
      </c>
      <c r="T15" s="4" t="s">
        <v>33</v>
      </c>
      <c r="U15" s="4">
        <v>135.33</v>
      </c>
      <c r="V15" s="4">
        <v>0</v>
      </c>
      <c r="W15" s="4">
        <v>0</v>
      </c>
      <c r="X15" s="4">
        <v>2283533</v>
      </c>
      <c r="Y15" s="4">
        <v>103981131654</v>
      </c>
    </row>
    <row r="16" s="4" customFormat="1" spans="1:24">
      <c r="A16" s="4">
        <v>16668696238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44495</v>
      </c>
      <c r="G16" s="5">
        <v>44496</v>
      </c>
      <c r="H16" s="4">
        <v>1</v>
      </c>
      <c r="I16" s="4">
        <v>1</v>
      </c>
      <c r="J16" s="4">
        <v>1</v>
      </c>
      <c r="K16" s="4" t="s">
        <v>29</v>
      </c>
      <c r="L16" s="4">
        <v>213.13</v>
      </c>
      <c r="M16" s="4">
        <v>213.13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44495</v>
      </c>
      <c r="S16" s="5">
        <v>44499</v>
      </c>
      <c r="T16" s="4" t="s">
        <v>33</v>
      </c>
      <c r="U16" s="4">
        <v>213.13</v>
      </c>
      <c r="V16" s="4">
        <v>0</v>
      </c>
      <c r="W16" s="4">
        <v>0</v>
      </c>
      <c r="X16" s="4">
        <v>2283567</v>
      </c>
    </row>
    <row r="17" s="4" customFormat="1" spans="1:25">
      <c r="A17" s="4">
        <v>16669702323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44495</v>
      </c>
      <c r="G17" s="5">
        <v>44496</v>
      </c>
      <c r="H17" s="4">
        <v>1</v>
      </c>
      <c r="I17" s="4">
        <v>1</v>
      </c>
      <c r="J17" s="4">
        <v>1</v>
      </c>
      <c r="K17" s="4" t="s">
        <v>29</v>
      </c>
      <c r="L17" s="4">
        <v>345.66</v>
      </c>
      <c r="M17" s="4">
        <v>345.66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44495</v>
      </c>
      <c r="S17" s="5">
        <v>44499</v>
      </c>
      <c r="T17" s="4" t="s">
        <v>33</v>
      </c>
      <c r="U17" s="4">
        <v>345.66</v>
      </c>
      <c r="V17" s="4">
        <v>0</v>
      </c>
      <c r="W17" s="4">
        <v>0</v>
      </c>
      <c r="X17" s="4">
        <v>2283671</v>
      </c>
      <c r="Y17" s="4">
        <v>103982019324</v>
      </c>
    </row>
    <row r="18" s="4" customFormat="1" spans="1:24">
      <c r="A18" s="4">
        <v>16669992078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44495</v>
      </c>
      <c r="G18" s="5">
        <v>44496</v>
      </c>
      <c r="H18" s="4">
        <v>1</v>
      </c>
      <c r="I18" s="4">
        <v>1</v>
      </c>
      <c r="J18" s="4">
        <v>1</v>
      </c>
      <c r="K18" s="4" t="s">
        <v>29</v>
      </c>
      <c r="L18" s="4">
        <v>257.29</v>
      </c>
      <c r="M18" s="4">
        <v>257.29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44495</v>
      </c>
      <c r="S18" s="5">
        <v>44499</v>
      </c>
      <c r="T18" s="4" t="s">
        <v>33</v>
      </c>
      <c r="U18" s="4">
        <v>257.29</v>
      </c>
      <c r="V18" s="4">
        <v>0</v>
      </c>
      <c r="W18" s="4">
        <v>0</v>
      </c>
      <c r="X18" s="4">
        <v>2283705</v>
      </c>
    </row>
    <row r="19" s="4" customFormat="1" spans="1:25">
      <c r="A19" s="4">
        <v>16670036029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44495</v>
      </c>
      <c r="G19" s="5">
        <v>44496</v>
      </c>
      <c r="H19" s="4">
        <v>2</v>
      </c>
      <c r="I19" s="4">
        <v>1</v>
      </c>
      <c r="J19" s="4">
        <v>2</v>
      </c>
      <c r="K19" s="4" t="s">
        <v>29</v>
      </c>
      <c r="L19" s="4">
        <v>873.12</v>
      </c>
      <c r="M19" s="4">
        <v>873.12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44495</v>
      </c>
      <c r="S19" s="5">
        <v>44499</v>
      </c>
      <c r="T19" s="4" t="s">
        <v>33</v>
      </c>
      <c r="U19" s="4">
        <v>873.12</v>
      </c>
      <c r="V19" s="4">
        <v>0</v>
      </c>
      <c r="W19" s="4">
        <v>0</v>
      </c>
      <c r="X19" s="4">
        <v>2283710</v>
      </c>
      <c r="Y19" s="4">
        <v>164525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2" sqref="A22:F26"/>
    </sheetView>
  </sheetViews>
  <sheetFormatPr defaultColWidth="9" defaultRowHeight="13.5"/>
  <cols>
    <col min="1" max="1" width="13.75" style="4" customWidth="1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4">
        <v>16654244565</v>
      </c>
      <c r="B2" s="5">
        <v>44494</v>
      </c>
      <c r="C2" s="5">
        <v>44496</v>
      </c>
      <c r="D2" s="4">
        <v>954.48</v>
      </c>
      <c r="E2" s="4" t="str">
        <f>VLOOKUP(A2,HOP!A:L,12,0)</f>
        <v>954.48</v>
      </c>
      <c r="F2" s="4" t="str">
        <f>VLOOKUP(A2,HOP!A:C,3,0)</f>
        <v>2282727</v>
      </c>
      <c r="G2" s="4">
        <f>D2-E2</f>
        <v>0</v>
      </c>
      <c r="H2" s="4" t="str">
        <f>$H$1&amp;F2</f>
        <v>，2282727</v>
      </c>
      <c r="I2" s="4" t="str">
        <f>VLOOKUP(A2,HOP!A:T,20,0)</f>
        <v>直连</v>
      </c>
    </row>
    <row r="3" s="4" customFormat="1" hidden="1" spans="1:10">
      <c r="A3" s="4">
        <v>16655507179</v>
      </c>
      <c r="B3" s="5">
        <v>44494</v>
      </c>
      <c r="C3" s="5">
        <v>44496</v>
      </c>
      <c r="D3" s="4">
        <v>757.8</v>
      </c>
      <c r="E3" s="4">
        <v>757.8</v>
      </c>
      <c r="F3" s="7" t="s">
        <v>81</v>
      </c>
      <c r="G3" s="4">
        <f t="shared" ref="G3:G17" si="0">D3-E3</f>
        <v>0</v>
      </c>
      <c r="H3" s="4" t="str">
        <f t="shared" ref="H3:H17" si="1">$H$1&amp;F3</f>
        <v>，202110251213380025</v>
      </c>
      <c r="I3" s="4" t="e">
        <f>VLOOKUP(A3,HOP!A:T,20,0)</f>
        <v>#N/A</v>
      </c>
      <c r="J3" s="4">
        <v>10.25</v>
      </c>
    </row>
    <row r="4" s="4" customFormat="1" spans="1:9">
      <c r="A4" s="4">
        <v>16658192230</v>
      </c>
      <c r="B4" s="5">
        <v>44495</v>
      </c>
      <c r="C4" s="5">
        <v>44496</v>
      </c>
      <c r="D4" s="4">
        <v>158.88</v>
      </c>
      <c r="E4" s="4" t="str">
        <f>VLOOKUP(A4,HOP!A:L,12,0)</f>
        <v>158.88</v>
      </c>
      <c r="F4" s="4" t="str">
        <f>VLOOKUP(A4,HOP!A:C,3,0)</f>
        <v>2283072</v>
      </c>
      <c r="G4" s="4">
        <f t="shared" si="0"/>
        <v>0</v>
      </c>
      <c r="H4" s="4" t="str">
        <f t="shared" si="1"/>
        <v>，2283072</v>
      </c>
      <c r="I4" s="4" t="str">
        <f>VLOOKUP(A4,HOP!A:T,20,0)</f>
        <v>直连</v>
      </c>
    </row>
    <row r="5" s="4" customFormat="1" spans="1:9">
      <c r="A5" s="4">
        <v>16658504833</v>
      </c>
      <c r="B5" s="5">
        <v>44495</v>
      </c>
      <c r="C5" s="5">
        <v>44496</v>
      </c>
      <c r="D5" s="4">
        <v>563.86</v>
      </c>
      <c r="E5" s="4" t="str">
        <f>VLOOKUP(A5,HOP!A:L,12,0)</f>
        <v>563.86</v>
      </c>
      <c r="F5" s="4" t="str">
        <f>VLOOKUP(A5,HOP!A:C,3,0)</f>
        <v>2283108</v>
      </c>
      <c r="G5" s="4">
        <f t="shared" si="0"/>
        <v>0</v>
      </c>
      <c r="H5" s="4" t="str">
        <f t="shared" si="1"/>
        <v>，2283108</v>
      </c>
      <c r="I5" s="4" t="str">
        <f>VLOOKUP(A5,HOP!A:T,20,0)</f>
        <v>直连</v>
      </c>
    </row>
    <row r="6" s="4" customFormat="1" spans="1:9">
      <c r="A6" s="4">
        <v>16659637462</v>
      </c>
      <c r="B6" s="5">
        <v>44494</v>
      </c>
      <c r="C6" s="5">
        <v>44496</v>
      </c>
      <c r="D6" s="4">
        <v>345.8</v>
      </c>
      <c r="E6" s="4" t="str">
        <f>VLOOKUP(A6,HOP!A:L,12,0)</f>
        <v>345.80</v>
      </c>
      <c r="F6" s="4" t="str">
        <f>VLOOKUP(A6,HOP!A:C,3,0)</f>
        <v>2283206</v>
      </c>
      <c r="G6" s="4">
        <f t="shared" si="0"/>
        <v>0</v>
      </c>
      <c r="H6" s="4" t="str">
        <f t="shared" si="1"/>
        <v>，2283206</v>
      </c>
      <c r="I6" s="4" t="str">
        <f>VLOOKUP(A6,HOP!A:T,20,0)</f>
        <v>直连</v>
      </c>
    </row>
    <row r="7" s="4" customFormat="1" hidden="1" spans="1:9">
      <c r="A7" s="4">
        <v>16666089974</v>
      </c>
      <c r="B7" s="5">
        <v>44495</v>
      </c>
      <c r="C7" s="5">
        <v>44496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16666431748</v>
      </c>
      <c r="B8" s="5">
        <v>44495</v>
      </c>
      <c r="C8" s="5">
        <v>44496</v>
      </c>
      <c r="D8" s="4">
        <v>1586.64</v>
      </c>
      <c r="E8" s="4" t="str">
        <f>VLOOKUP(A8,HOP!A:L,12,0)</f>
        <v>1586.64</v>
      </c>
      <c r="F8" s="4" t="str">
        <f>VLOOKUP(A8,HOP!A:C,3,0)</f>
        <v>2283401</v>
      </c>
      <c r="G8" s="4">
        <f t="shared" si="0"/>
        <v>0</v>
      </c>
      <c r="H8" s="4" t="str">
        <f t="shared" si="1"/>
        <v>，2283401</v>
      </c>
      <c r="I8" s="4" t="str">
        <f>VLOOKUP(A8,HOP!A:T,20,0)</f>
        <v>直连</v>
      </c>
    </row>
    <row r="9" s="4" customFormat="1" spans="1:9">
      <c r="A9" s="4">
        <v>16666849323</v>
      </c>
      <c r="B9" s="5">
        <v>44495</v>
      </c>
      <c r="C9" s="5">
        <v>44496</v>
      </c>
      <c r="D9" s="4">
        <v>252.6</v>
      </c>
      <c r="E9" s="4" t="str">
        <f>VLOOKUP(A9,HOP!A:L,12,0)</f>
        <v>252.60</v>
      </c>
      <c r="F9" s="4" t="str">
        <f>VLOOKUP(A9,HOP!A:C,3,0)</f>
        <v>2283430</v>
      </c>
      <c r="G9" s="4">
        <f t="shared" si="0"/>
        <v>0</v>
      </c>
      <c r="H9" s="4" t="str">
        <f t="shared" si="1"/>
        <v>，2283430</v>
      </c>
      <c r="I9" s="4" t="str">
        <f>VLOOKUP(A9,HOP!A:T,20,0)</f>
        <v>直连</v>
      </c>
    </row>
    <row r="10" s="4" customFormat="1" spans="1:9">
      <c r="A10" s="4">
        <v>16667359053</v>
      </c>
      <c r="B10" s="5">
        <v>44495</v>
      </c>
      <c r="C10" s="5">
        <v>44496</v>
      </c>
      <c r="D10" s="4">
        <v>396.32</v>
      </c>
      <c r="E10" s="4" t="str">
        <f>VLOOKUP(A10,HOP!A:L,12,0)</f>
        <v>396.32</v>
      </c>
      <c r="F10" s="4" t="str">
        <f>VLOOKUP(A10,HOP!A:C,3,0)</f>
        <v>2283477</v>
      </c>
      <c r="G10" s="4">
        <f t="shared" si="0"/>
        <v>0</v>
      </c>
      <c r="H10" s="4" t="str">
        <f t="shared" si="1"/>
        <v>，2283477</v>
      </c>
      <c r="I10" s="4" t="str">
        <f>VLOOKUP(A10,HOP!A:T,20,0)</f>
        <v>直连</v>
      </c>
    </row>
    <row r="11" s="4" customFormat="1" hidden="1" spans="1:9">
      <c r="A11" s="4">
        <v>16667648585</v>
      </c>
      <c r="B11" s="5">
        <v>44495</v>
      </c>
      <c r="C11" s="5">
        <v>44496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16667731781</v>
      </c>
      <c r="B12" s="5">
        <v>44495</v>
      </c>
      <c r="C12" s="5">
        <v>44496</v>
      </c>
      <c r="D12" s="4">
        <v>516.36</v>
      </c>
      <c r="E12" s="4" t="str">
        <f>VLOOKUP(A12,HOP!A:L,12,0)</f>
        <v>516.36</v>
      </c>
      <c r="F12" s="4" t="str">
        <f>VLOOKUP(A12,HOP!A:C,3,0)</f>
        <v>2283506</v>
      </c>
      <c r="G12" s="4">
        <f t="shared" si="0"/>
        <v>0</v>
      </c>
      <c r="H12" s="4" t="str">
        <f t="shared" si="1"/>
        <v>，2283506</v>
      </c>
      <c r="I12" s="4" t="str">
        <f>VLOOKUP(A12,HOP!A:T,20,0)</f>
        <v>直连</v>
      </c>
    </row>
    <row r="13" s="4" customFormat="1" spans="1:9">
      <c r="A13" s="4">
        <v>16668166106</v>
      </c>
      <c r="B13" s="5">
        <v>44495</v>
      </c>
      <c r="C13" s="5">
        <v>44496</v>
      </c>
      <c r="D13" s="4">
        <v>135.33</v>
      </c>
      <c r="E13" s="4" t="str">
        <f>VLOOKUP(A13,HOP!A:L,12,0)</f>
        <v>135.33</v>
      </c>
      <c r="F13" s="4" t="str">
        <f>VLOOKUP(A13,HOP!A:C,3,0)</f>
        <v>2283533</v>
      </c>
      <c r="G13" s="4">
        <f t="shared" si="0"/>
        <v>0</v>
      </c>
      <c r="H13" s="4" t="str">
        <f t="shared" si="1"/>
        <v>，2283533</v>
      </c>
      <c r="I13" s="4" t="str">
        <f>VLOOKUP(A13,HOP!A:T,20,0)</f>
        <v>直连</v>
      </c>
    </row>
    <row r="14" s="4" customFormat="1" spans="1:9">
      <c r="A14" s="4">
        <v>16668696238</v>
      </c>
      <c r="B14" s="5">
        <v>44495</v>
      </c>
      <c r="C14" s="5">
        <v>44496</v>
      </c>
      <c r="D14" s="4">
        <v>213.13</v>
      </c>
      <c r="E14" s="4" t="str">
        <f>VLOOKUP(A14,HOP!A:L,12,0)</f>
        <v>213.13</v>
      </c>
      <c r="F14" s="4" t="str">
        <f>VLOOKUP(A14,HOP!A:C,3,0)</f>
        <v>2283567</v>
      </c>
      <c r="G14" s="4">
        <f t="shared" si="0"/>
        <v>0</v>
      </c>
      <c r="H14" s="4" t="str">
        <f t="shared" si="1"/>
        <v>，2283567</v>
      </c>
      <c r="I14" s="4" t="str">
        <f>VLOOKUP(A14,HOP!A:T,20,0)</f>
        <v>直采</v>
      </c>
    </row>
    <row r="15" s="4" customFormat="1" spans="1:9">
      <c r="A15" s="4">
        <v>16669702323</v>
      </c>
      <c r="B15" s="5">
        <v>44495</v>
      </c>
      <c r="C15" s="5">
        <v>44496</v>
      </c>
      <c r="D15" s="4">
        <v>345.66</v>
      </c>
      <c r="E15" s="4" t="str">
        <f>VLOOKUP(A15,HOP!A:L,12,0)</f>
        <v>345.66</v>
      </c>
      <c r="F15" s="4" t="str">
        <f>VLOOKUP(A15,HOP!A:C,3,0)</f>
        <v>2283671</v>
      </c>
      <c r="G15" s="4">
        <f t="shared" si="0"/>
        <v>0</v>
      </c>
      <c r="H15" s="4" t="str">
        <f t="shared" si="1"/>
        <v>，2283671</v>
      </c>
      <c r="I15" s="4" t="str">
        <f>VLOOKUP(A15,HOP!A:T,20,0)</f>
        <v>直连</v>
      </c>
    </row>
    <row r="16" s="4" customFormat="1" spans="1:9">
      <c r="A16" s="4">
        <v>16669992078</v>
      </c>
      <c r="B16" s="5">
        <v>44495</v>
      </c>
      <c r="C16" s="5">
        <v>44496</v>
      </c>
      <c r="D16" s="4">
        <v>257.29</v>
      </c>
      <c r="E16" s="4" t="str">
        <f>VLOOKUP(A16,HOP!A:L,12,0)</f>
        <v>257.29</v>
      </c>
      <c r="F16" s="4" t="str">
        <f>VLOOKUP(A16,HOP!A:C,3,0)</f>
        <v>2283705</v>
      </c>
      <c r="G16" s="4">
        <f t="shared" si="0"/>
        <v>0</v>
      </c>
      <c r="H16" s="4" t="str">
        <f t="shared" si="1"/>
        <v>，2283705</v>
      </c>
      <c r="I16" s="4" t="str">
        <f>VLOOKUP(A16,HOP!A:T,20,0)</f>
        <v>直连</v>
      </c>
    </row>
    <row r="17" s="4" customFormat="1" spans="1:9">
      <c r="A17" s="4">
        <v>16670036029</v>
      </c>
      <c r="B17" s="5">
        <v>44495</v>
      </c>
      <c r="C17" s="5">
        <v>44496</v>
      </c>
      <c r="D17" s="4">
        <v>873.12</v>
      </c>
      <c r="E17" s="4" t="str">
        <f>VLOOKUP(A17,HOP!A:L,12,0)</f>
        <v>873.12</v>
      </c>
      <c r="F17" s="4" t="str">
        <f>VLOOKUP(A17,HOP!A:C,3,0)</f>
        <v>2283710</v>
      </c>
      <c r="G17" s="4">
        <f t="shared" si="0"/>
        <v>0</v>
      </c>
      <c r="H17" s="4" t="str">
        <f t="shared" si="1"/>
        <v>，2283710</v>
      </c>
      <c r="I17" s="4" t="str">
        <f>VLOOKUP(A17,HOP!A:T,20,0)</f>
        <v>直采</v>
      </c>
    </row>
    <row r="19" spans="4:4">
      <c r="D19" s="4">
        <f>SUM(D2:D18)</f>
        <v>7357.27</v>
      </c>
    </row>
    <row r="22" spans="1:5">
      <c r="A22" s="4" t="s">
        <v>82</v>
      </c>
      <c r="D22" s="4">
        <v>1086.25</v>
      </c>
      <c r="E22" s="4">
        <v>1318.92</v>
      </c>
    </row>
    <row r="23" spans="1:5">
      <c r="A23" s="4" t="s">
        <v>83</v>
      </c>
      <c r="D23" s="4">
        <v>5513.22</v>
      </c>
      <c r="E23" s="4">
        <v>6694.11</v>
      </c>
    </row>
    <row r="24" spans="1:5">
      <c r="A24" s="4" t="s">
        <v>84</v>
      </c>
      <c r="D24" s="4">
        <v>757.8</v>
      </c>
      <c r="E24" s="4">
        <v>920.11</v>
      </c>
    </row>
    <row r="25" spans="1:5">
      <c r="A25" s="4" t="s">
        <v>85</v>
      </c>
      <c r="D25" s="4">
        <f>SUBTOTAL(9,D22:D24)</f>
        <v>7357.27</v>
      </c>
      <c r="E25" s="4">
        <f>SUBTOTAL(9,E22:E24)</f>
        <v>8933.14</v>
      </c>
    </row>
    <row r="26" spans="1:1">
      <c r="A26" s="4" t="s">
        <v>86</v>
      </c>
    </row>
  </sheetData>
  <autoFilter ref="A1:X17">
    <filterColumn colId="3">
      <filters>
        <filter val="396.32"/>
        <filter val="873.12"/>
        <filter val="135.33"/>
        <filter val="213.13"/>
        <filter val="1586.64"/>
        <filter val="252.6"/>
        <filter val="345.66"/>
        <filter val="516.36"/>
        <filter val="563.86"/>
        <filter val="345.8"/>
        <filter val="757.8"/>
        <filter val="158.88"/>
        <filter val="954.48"/>
        <filter val="257.29"/>
      </filters>
    </filterColumn>
    <filterColumn colId="8">
      <customFilters>
        <customFilter operator="equal" val="直采"/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</row>
    <row r="2" s="1" customFormat="1" spans="1:20">
      <c r="A2" s="3">
        <v>16670036029</v>
      </c>
      <c r="B2" s="1" t="s">
        <v>104</v>
      </c>
      <c r="C2" s="1" t="s">
        <v>105</v>
      </c>
      <c r="D2" s="1" t="s">
        <v>106</v>
      </c>
      <c r="E2" s="1" t="s">
        <v>79</v>
      </c>
      <c r="F2" s="1" t="s">
        <v>104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</row>
    <row r="3" s="1" customFormat="1" spans="1:20">
      <c r="A3" s="3">
        <v>16669992078</v>
      </c>
      <c r="B3" s="1" t="s">
        <v>104</v>
      </c>
      <c r="C3" s="1" t="s">
        <v>118</v>
      </c>
      <c r="D3" s="1" t="s">
        <v>119</v>
      </c>
      <c r="E3" s="1" t="s">
        <v>76</v>
      </c>
      <c r="F3" s="1" t="s">
        <v>104</v>
      </c>
      <c r="G3" s="1" t="s">
        <v>107</v>
      </c>
      <c r="H3" s="1" t="s">
        <v>108</v>
      </c>
      <c r="I3" s="1" t="s">
        <v>120</v>
      </c>
      <c r="J3" s="1" t="s">
        <v>110</v>
      </c>
      <c r="K3" s="1" t="s">
        <v>120</v>
      </c>
      <c r="L3" s="1" t="s">
        <v>120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121</v>
      </c>
      <c r="R3" s="1" t="s">
        <v>115</v>
      </c>
      <c r="S3" s="1" t="s">
        <v>116</v>
      </c>
      <c r="T3" s="1" t="s">
        <v>122</v>
      </c>
    </row>
    <row r="4" s="1" customFormat="1" spans="1:20">
      <c r="A4" s="3">
        <v>16669702323</v>
      </c>
      <c r="B4" s="1" t="s">
        <v>104</v>
      </c>
      <c r="C4" s="1" t="s">
        <v>123</v>
      </c>
      <c r="D4" s="1" t="s">
        <v>124</v>
      </c>
      <c r="E4" s="1" t="s">
        <v>73</v>
      </c>
      <c r="F4" s="1" t="s">
        <v>104</v>
      </c>
      <c r="G4" s="1" t="s">
        <v>107</v>
      </c>
      <c r="H4" s="1" t="s">
        <v>108</v>
      </c>
      <c r="I4" s="1" t="s">
        <v>125</v>
      </c>
      <c r="J4" s="1" t="s">
        <v>110</v>
      </c>
      <c r="K4" s="1" t="s">
        <v>125</v>
      </c>
      <c r="L4" s="1" t="s">
        <v>125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126</v>
      </c>
      <c r="R4" s="1" t="s">
        <v>115</v>
      </c>
      <c r="S4" s="1" t="s">
        <v>116</v>
      </c>
      <c r="T4" s="1" t="s">
        <v>122</v>
      </c>
    </row>
    <row r="5" s="1" customFormat="1" spans="1:20">
      <c r="A5" s="3">
        <v>16668696238</v>
      </c>
      <c r="B5" s="1" t="s">
        <v>104</v>
      </c>
      <c r="C5" s="1" t="s">
        <v>127</v>
      </c>
      <c r="D5" s="1" t="s">
        <v>128</v>
      </c>
      <c r="E5" s="1" t="s">
        <v>70</v>
      </c>
      <c r="F5" s="1" t="s">
        <v>104</v>
      </c>
      <c r="G5" s="1" t="s">
        <v>107</v>
      </c>
      <c r="H5" s="1" t="s">
        <v>108</v>
      </c>
      <c r="I5" s="1" t="s">
        <v>129</v>
      </c>
      <c r="J5" s="1" t="s">
        <v>110</v>
      </c>
      <c r="K5" s="1" t="s">
        <v>129</v>
      </c>
      <c r="L5" s="1" t="s">
        <v>129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130</v>
      </c>
      <c r="R5" s="1" t="s">
        <v>115</v>
      </c>
      <c r="S5" s="1" t="s">
        <v>116</v>
      </c>
      <c r="T5" s="1" t="s">
        <v>117</v>
      </c>
    </row>
    <row r="6" s="1" customFormat="1" spans="1:20">
      <c r="A6" s="3">
        <v>16668166106</v>
      </c>
      <c r="B6" s="1" t="s">
        <v>104</v>
      </c>
      <c r="C6" s="1" t="s">
        <v>131</v>
      </c>
      <c r="D6" s="1" t="s">
        <v>132</v>
      </c>
      <c r="E6" s="1" t="s">
        <v>67</v>
      </c>
      <c r="F6" s="1" t="s">
        <v>104</v>
      </c>
      <c r="G6" s="1" t="s">
        <v>107</v>
      </c>
      <c r="H6" s="1" t="s">
        <v>108</v>
      </c>
      <c r="I6" s="1" t="s">
        <v>133</v>
      </c>
      <c r="J6" s="1" t="s">
        <v>110</v>
      </c>
      <c r="K6" s="1" t="s">
        <v>133</v>
      </c>
      <c r="L6" s="1" t="s">
        <v>133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134</v>
      </c>
      <c r="R6" s="1" t="s">
        <v>115</v>
      </c>
      <c r="S6" s="1" t="s">
        <v>116</v>
      </c>
      <c r="T6" s="1" t="s">
        <v>122</v>
      </c>
    </row>
    <row r="7" s="1" customFormat="1" spans="1:20">
      <c r="A7" s="3">
        <v>16667731781</v>
      </c>
      <c r="B7" s="1" t="s">
        <v>104</v>
      </c>
      <c r="C7" s="1" t="s">
        <v>135</v>
      </c>
      <c r="D7" s="1" t="s">
        <v>136</v>
      </c>
      <c r="E7" s="1" t="s">
        <v>64</v>
      </c>
      <c r="F7" s="1" t="s">
        <v>104</v>
      </c>
      <c r="G7" s="1" t="s">
        <v>107</v>
      </c>
      <c r="H7" s="1" t="s">
        <v>108</v>
      </c>
      <c r="I7" s="1" t="s">
        <v>137</v>
      </c>
      <c r="J7" s="1" t="s">
        <v>110</v>
      </c>
      <c r="K7" s="1" t="s">
        <v>137</v>
      </c>
      <c r="L7" s="1" t="s">
        <v>137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138</v>
      </c>
      <c r="R7" s="1" t="s">
        <v>115</v>
      </c>
      <c r="S7" s="1" t="s">
        <v>116</v>
      </c>
      <c r="T7" s="1" t="s">
        <v>122</v>
      </c>
    </row>
    <row r="8" s="1" customFormat="1" spans="1:20">
      <c r="A8" s="3">
        <v>16667359053</v>
      </c>
      <c r="B8" s="1" t="s">
        <v>104</v>
      </c>
      <c r="C8" s="1" t="s">
        <v>139</v>
      </c>
      <c r="D8" s="1" t="s">
        <v>140</v>
      </c>
      <c r="E8" s="1" t="s">
        <v>57</v>
      </c>
      <c r="F8" s="1" t="s">
        <v>104</v>
      </c>
      <c r="G8" s="1" t="s">
        <v>107</v>
      </c>
      <c r="H8" s="1" t="s">
        <v>108</v>
      </c>
      <c r="I8" s="1" t="s">
        <v>141</v>
      </c>
      <c r="J8" s="1" t="s">
        <v>110</v>
      </c>
      <c r="K8" s="1" t="s">
        <v>141</v>
      </c>
      <c r="L8" s="1" t="s">
        <v>141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142</v>
      </c>
      <c r="R8" s="1" t="s">
        <v>115</v>
      </c>
      <c r="S8" s="1" t="s">
        <v>116</v>
      </c>
      <c r="T8" s="1" t="s">
        <v>122</v>
      </c>
    </row>
    <row r="9" s="1" customFormat="1" spans="1:20">
      <c r="A9" s="3">
        <v>16666849323</v>
      </c>
      <c r="B9" s="1" t="s">
        <v>104</v>
      </c>
      <c r="C9" s="1" t="s">
        <v>143</v>
      </c>
      <c r="D9" s="1" t="s">
        <v>144</v>
      </c>
      <c r="E9" s="1" t="s">
        <v>54</v>
      </c>
      <c r="F9" s="1" t="s">
        <v>104</v>
      </c>
      <c r="G9" s="1" t="s">
        <v>107</v>
      </c>
      <c r="H9" s="1" t="s">
        <v>108</v>
      </c>
      <c r="I9" s="1" t="s">
        <v>145</v>
      </c>
      <c r="J9" s="1" t="s">
        <v>110</v>
      </c>
      <c r="K9" s="1" t="s">
        <v>145</v>
      </c>
      <c r="L9" s="1" t="s">
        <v>145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146</v>
      </c>
      <c r="R9" s="1" t="s">
        <v>115</v>
      </c>
      <c r="S9" s="1" t="s">
        <v>116</v>
      </c>
      <c r="T9" s="1" t="s">
        <v>122</v>
      </c>
    </row>
    <row r="10" s="1" customFormat="1" spans="1:20">
      <c r="A10" s="3">
        <v>16666431748</v>
      </c>
      <c r="B10" s="1" t="s">
        <v>104</v>
      </c>
      <c r="C10" s="1" t="s">
        <v>147</v>
      </c>
      <c r="D10" s="1" t="s">
        <v>148</v>
      </c>
      <c r="E10" s="1" t="s">
        <v>51</v>
      </c>
      <c r="F10" s="1" t="s">
        <v>104</v>
      </c>
      <c r="G10" s="1" t="s">
        <v>107</v>
      </c>
      <c r="H10" s="1" t="s">
        <v>108</v>
      </c>
      <c r="I10" s="1" t="s">
        <v>149</v>
      </c>
      <c r="J10" s="1" t="s">
        <v>110</v>
      </c>
      <c r="K10" s="1" t="s">
        <v>149</v>
      </c>
      <c r="L10" s="1" t="s">
        <v>149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150</v>
      </c>
      <c r="R10" s="1" t="s">
        <v>115</v>
      </c>
      <c r="S10" s="1" t="s">
        <v>116</v>
      </c>
      <c r="T10" s="1" t="s">
        <v>122</v>
      </c>
    </row>
    <row r="11" s="1" customFormat="1" spans="1:20">
      <c r="A11" s="3">
        <v>16659637462</v>
      </c>
      <c r="B11" s="1" t="s">
        <v>151</v>
      </c>
      <c r="C11" s="1" t="s">
        <v>152</v>
      </c>
      <c r="D11" s="1" t="s">
        <v>153</v>
      </c>
      <c r="E11" s="1" t="s">
        <v>45</v>
      </c>
      <c r="F11" s="1" t="s">
        <v>151</v>
      </c>
      <c r="G11" s="1" t="s">
        <v>107</v>
      </c>
      <c r="H11" s="1" t="s">
        <v>108</v>
      </c>
      <c r="I11" s="1" t="s">
        <v>154</v>
      </c>
      <c r="J11" s="1" t="s">
        <v>110</v>
      </c>
      <c r="K11" s="1" t="s">
        <v>154</v>
      </c>
      <c r="L11" s="1" t="s">
        <v>154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155</v>
      </c>
      <c r="R11" s="1" t="s">
        <v>115</v>
      </c>
      <c r="S11" s="1" t="s">
        <v>116</v>
      </c>
      <c r="T11" s="1" t="s">
        <v>122</v>
      </c>
    </row>
    <row r="12" s="1" customFormat="1" spans="1:20">
      <c r="A12" s="3">
        <v>16658504833</v>
      </c>
      <c r="B12" s="1" t="s">
        <v>151</v>
      </c>
      <c r="C12" s="1" t="s">
        <v>156</v>
      </c>
      <c r="D12" s="1" t="s">
        <v>157</v>
      </c>
      <c r="E12" s="1" t="s">
        <v>42</v>
      </c>
      <c r="F12" s="1" t="s">
        <v>104</v>
      </c>
      <c r="G12" s="1" t="s">
        <v>107</v>
      </c>
      <c r="H12" s="1" t="s">
        <v>108</v>
      </c>
      <c r="I12" s="1" t="s">
        <v>158</v>
      </c>
      <c r="J12" s="1" t="s">
        <v>110</v>
      </c>
      <c r="K12" s="1" t="s">
        <v>158</v>
      </c>
      <c r="L12" s="1" t="s">
        <v>158</v>
      </c>
      <c r="M12" s="1" t="s">
        <v>111</v>
      </c>
      <c r="N12" s="1" t="s">
        <v>111</v>
      </c>
      <c r="O12" s="1" t="s">
        <v>112</v>
      </c>
      <c r="P12" s="1" t="s">
        <v>113</v>
      </c>
      <c r="Q12" s="1" t="s">
        <v>159</v>
      </c>
      <c r="R12" s="1" t="s">
        <v>115</v>
      </c>
      <c r="S12" s="1" t="s">
        <v>116</v>
      </c>
      <c r="T12" s="1" t="s">
        <v>122</v>
      </c>
    </row>
    <row r="13" s="1" customFormat="1" spans="1:20">
      <c r="A13" s="3">
        <v>16658192230</v>
      </c>
      <c r="B13" s="1" t="s">
        <v>151</v>
      </c>
      <c r="C13" s="1" t="s">
        <v>160</v>
      </c>
      <c r="D13" s="1" t="s">
        <v>161</v>
      </c>
      <c r="E13" s="1" t="s">
        <v>39</v>
      </c>
      <c r="F13" s="1" t="s">
        <v>104</v>
      </c>
      <c r="G13" s="1" t="s">
        <v>107</v>
      </c>
      <c r="H13" s="1" t="s">
        <v>108</v>
      </c>
      <c r="I13" s="1" t="s">
        <v>162</v>
      </c>
      <c r="J13" s="1" t="s">
        <v>110</v>
      </c>
      <c r="K13" s="1" t="s">
        <v>162</v>
      </c>
      <c r="L13" s="1" t="s">
        <v>162</v>
      </c>
      <c r="M13" s="1" t="s">
        <v>111</v>
      </c>
      <c r="N13" s="1" t="s">
        <v>111</v>
      </c>
      <c r="O13" s="1" t="s">
        <v>112</v>
      </c>
      <c r="P13" s="1" t="s">
        <v>113</v>
      </c>
      <c r="Q13" s="1" t="s">
        <v>163</v>
      </c>
      <c r="R13" s="1" t="s">
        <v>115</v>
      </c>
      <c r="S13" s="1" t="s">
        <v>116</v>
      </c>
      <c r="T13" s="1" t="s">
        <v>122</v>
      </c>
    </row>
    <row r="14" s="1" customFormat="1" spans="1:20">
      <c r="A14" s="3">
        <v>16654244565</v>
      </c>
      <c r="B14" s="1" t="s">
        <v>164</v>
      </c>
      <c r="C14" s="1" t="s">
        <v>165</v>
      </c>
      <c r="D14" s="1" t="s">
        <v>166</v>
      </c>
      <c r="E14" s="1" t="s">
        <v>30</v>
      </c>
      <c r="F14" s="1" t="s">
        <v>151</v>
      </c>
      <c r="G14" s="1" t="s">
        <v>107</v>
      </c>
      <c r="H14" s="1" t="s">
        <v>108</v>
      </c>
      <c r="I14" s="1" t="s">
        <v>167</v>
      </c>
      <c r="J14" s="1" t="s">
        <v>110</v>
      </c>
      <c r="K14" s="1" t="s">
        <v>167</v>
      </c>
      <c r="L14" s="1" t="s">
        <v>167</v>
      </c>
      <c r="M14" s="1" t="s">
        <v>111</v>
      </c>
      <c r="N14" s="1" t="s">
        <v>111</v>
      </c>
      <c r="O14" s="1" t="s">
        <v>112</v>
      </c>
      <c r="P14" s="1" t="s">
        <v>113</v>
      </c>
      <c r="Q14" s="1" t="s">
        <v>168</v>
      </c>
      <c r="R14" s="1" t="s">
        <v>115</v>
      </c>
      <c r="S14" s="1" t="s">
        <v>116</v>
      </c>
      <c r="T14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2021-10-30T06:32:24Z</dcterms:created>
  <dcterms:modified xsi:type="dcterms:W3CDTF">2021-10-30T06:39:54Z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BF4FEAE3654A4C4D9234E89B2A6F3D43</vt:lpwstr>
  </property>
  <property fmtid="{D5CDD505-2E9C-101B-9397-08002B2CF9AE}" pid="3" name="KSOProductBuildVer">
    <vt:lpwstr>2052-11.1.0.10938</vt:lpwstr>
  </property>
</Properties>
</file>