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<sst xmlns="http://schemas.openxmlformats.org/spreadsheetml/2006/main" count="395" uniqueCount="172">
  <si>
    <t>去哪儿网酒店预付对账单</t>
  </si>
  <si>
    <t>供应商名称：</t>
  </si>
  <si>
    <t>遇见时光</t>
  </si>
  <si>
    <t>结算周期：</t>
  </si>
  <si>
    <t>2021-10-28至2021-10-29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</si>
  <si>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</si>
  <si>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</si>
  <si>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</si>
  <si>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</si>
  <si>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</si>
  <si>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</si>
  <si>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</si>
  <si>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</si>
  <si>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</si>
  <si>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</si>
  <si>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</si>
  <si>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</si>
  <si>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</si>
  <si>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</si>
  <si>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</si>
  <si>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¥3,764.00</t>
  </si>
  <si>
    <t>¥492.00</t>
  </si>
  <si>
    <t>-¥2,464.00</t>
  </si>
  <si>
    <t>¥808.00</t>
  </si>
  <si>
    <t>分类信息</t>
  </si>
  <si>
    <t>业务类型</t>
  </si>
  <si>
    <t>酒店预付（点击查看明细）</t>
  </si>
  <si>
    <t>¥3,272.00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</si>
  <si>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</si>
  <si>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</si>
  <si>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</si>
  <si>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</si>
  <si>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</si>
  <si>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</si>
  <si>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</si>
  <si>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</si>
  <si>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</si>
  <si>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</si>
  <si>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</si>
  <si>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</si>
  <si>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</si>
  <si>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</si>
  <si>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</si>
  <si>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</si>
  <si>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</si>
  <si>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</si>
  <si>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</si>
  <si>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</si>
  <si>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</si>
  <si>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</si>
  <si>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</si>
  <si>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</si>
  <si>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</si>
  <si>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</si>
  <si>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</si>
  <si>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</si>
  <si>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</si>
  <si>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</si>
  <si>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</si>
  <si>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</si>
  <si>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</si>
  <si>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</si>
  <si>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</si>
  <si>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</si>
  <si>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</si>
  <si>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</si>
  <si>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</si>
  <si>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</si>
  <si>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</si>
  <si>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</si>
  <si>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</si>
  <si>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102798402693</t>
  </si>
  <si>
    <t>酒店预付</t>
  </si>
  <si>
    <t>否</t>
  </si>
  <si>
    <t>普通</t>
  </si>
  <si>
    <t>266557088</t>
  </si>
  <si>
    <t>北京华尔道夫酒店</t>
  </si>
  <si>
    <t>1616855</t>
  </si>
  <si>
    <t>秦路瑶</t>
  </si>
  <si>
    <t>2021-10-27</t>
  </si>
  <si>
    <t>2021-10-28</t>
  </si>
  <si>
    <t>2021-10-29</t>
  </si>
  <si>
    <t>¥2,907.00</t>
  </si>
  <si>
    <t>¥380.00</t>
  </si>
  <si>
    <t>¥2,527.00</t>
  </si>
  <si>
    <t>贵宾露台客房</t>
  </si>
  <si>
    <t>WEBSITE</t>
  </si>
  <si>
    <t>102799648197</t>
  </si>
  <si>
    <t>266547578</t>
  </si>
  <si>
    <t>三亚山海天JW万豪酒店</t>
  </si>
  <si>
    <t>谢婷婷</t>
  </si>
  <si>
    <t>¥857.00</t>
  </si>
  <si>
    <t>¥112.00</t>
  </si>
  <si>
    <t>¥745.00</t>
  </si>
  <si>
    <t>逸景阁园景房（特大床）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</si>
  <si>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</si>
  <si>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</si>
  <si>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</si>
  <si>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</si>
  <si>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</si>
  <si>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</si>
  <si>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</si>
  <si>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</si>
  <si>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</si>
  <si>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NITPH202109241146402993RX0</t>
  </si>
  <si>
    <t>102755975792</t>
  </si>
  <si>
    <t>赔付-房费追回</t>
  </si>
  <si>
    <t>-¥338.00</t>
  </si>
  <si>
    <t>--</t>
  </si>
  <si>
    <t>【VIP用户】用户表示与酒店协商可以免费取消最后一晚，核实酒店前台123先生表示情况属实，致电代理谢女士告知免责话术，用户知晓#追赔系统-预付扣款直连#</t>
  </si>
  <si>
    <t>NIMH20210928110832220761RX0</t>
  </si>
  <si>
    <t>102766311967</t>
  </si>
  <si>
    <t>-¥600.00</t>
  </si>
  <si>
    <t>用户要取消10.2号一晚订单匿名酒店预订部xing女士可以免费取消 联系代理商陈先生已经免费取消最后一晚 核实三项，用户认可#追赔系统-预付扣款直连#</t>
  </si>
  <si>
    <t>NPH20210929212056205674RX0</t>
  </si>
  <si>
    <t>102769842113</t>
  </si>
  <si>
    <t>-¥924.00</t>
  </si>
  <si>
    <t>用户反馈因来此看病，但是没有挂上号，现在要提前离开，申请取消9月30号，10月1号2号的房间，代理林女士告知可以免费取消后三晚，即为用户操作线下退款后三晚的房费933元#追赔系统-预付扣款直连#</t>
  </si>
  <si>
    <t>NPH2021100219190584235RX0</t>
  </si>
  <si>
    <t>102773512901</t>
  </si>
  <si>
    <t>-¥602.00</t>
  </si>
  <si>
    <t>酒店告知没有双床房#追赔系统-预付扣款直连#</t>
  </si>
  <si>
    <t>返现日期</t>
  </si>
  <si>
    <t>，</t>
  </si>
  <si>
    <r>
      <t>102755975792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338</t>
    </r>
    <r>
      <rPr>
        <sz val="10"/>
        <rFont val="宋体"/>
        <charset val="134"/>
      </rPr>
      <t>元退回</t>
    </r>
  </si>
  <si>
    <r>
      <t>102766311967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元退回</t>
    </r>
  </si>
  <si>
    <r>
      <t>102769842113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924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</si>
  <si>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602</t>
    </r>
    <r>
      <rPr>
        <sz val="10"/>
        <rFont val="宋体"/>
        <charset val="134"/>
      </rPr>
      <t>元</t>
    </r>
  </si>
  <si>
    <t>A211030113821481</t>
  </si>
  <si>
    <t>A2110301138492213</t>
  </si>
  <si>
    <r>
      <t>总计：</t>
    </r>
    <r>
      <rPr>
        <sz val="10"/>
        <rFont val="Arial"/>
        <charset val="134"/>
      </rPr>
      <t>808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</si>
  <si>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</si>
  <si>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</si>
  <si>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</si>
  <si>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</si>
  <si>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</si>
  <si>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</si>
  <si>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</si>
  <si>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</si>
  <si>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</si>
  <si>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</si>
  <si>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</si>
  <si>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</si>
  <si>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</si>
  <si>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</si>
  <si>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</si>
  <si>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</si>
  <si>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2284402</t>
  </si>
  <si>
    <t>745.00</t>
  </si>
  <si>
    <t>RMB</t>
  </si>
  <si>
    <t>0</t>
  </si>
  <si>
    <t>0.00</t>
  </si>
  <si>
    <t>龙卷风国内直连</t>
  </si>
  <si>
    <t>2021-10-28 11:34:24</t>
  </si>
  <si>
    <t>汇智国际旅游发展有限公司</t>
  </si>
  <si>
    <t>直连</t>
  </si>
  <si>
    <t>2284027</t>
  </si>
  <si>
    <t>2527.00</t>
  </si>
  <si>
    <t>2021-10-27 15:29:08</t>
  </si>
  <si>
    <t>102715476634</t>
  </si>
  <si>
    <t>2021-08-05</t>
  </si>
  <si>
    <t>2217446</t>
  </si>
  <si>
    <t>青岛紫玥铂尔曼酒店</t>
  </si>
  <si>
    <t>韩金良</t>
  </si>
  <si>
    <t>2021-10-26</t>
  </si>
  <si>
    <t>1257.00</t>
  </si>
  <si>
    <t>-1257</t>
  </si>
  <si>
    <t>2021-08-05 12:02:18</t>
  </si>
  <si>
    <t>102715788584</t>
  </si>
  <si>
    <t>2217444</t>
  </si>
  <si>
    <t>张力</t>
  </si>
  <si>
    <t>2021-08-05 12:00:14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</si>
</sst>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3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36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11" t="s">
        <v>101</v>
      </c>
      <c r="M1" s="4" t="s">
        <v>102</v>
      </c>
      <c r="N1" s="4" t="s">
        <v>103</v>
      </c>
    </row>
    <row r="2" ht="14.25" customHeight="1" spans="1:256">
      <c r="A2" s="6" t="s">
        <v>104</v>
      </c>
      <c r="B2" s="7" t="s">
        <v>105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106</v>
      </c>
      <c r="I2" s="12" t="s">
        <v>107</v>
      </c>
      <c r="J2" s="12" t="s">
        <v>19</v>
      </c>
      <c r="K2" s="12" t="s">
        <v>107</v>
      </c>
      <c r="L2" s="7" t="s">
        <v>108</v>
      </c>
      <c r="M2" s="7" t="s">
        <v>109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110</v>
      </c>
      <c r="B3" s="7" t="s">
        <v>111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106</v>
      </c>
      <c r="I3" s="12" t="s">
        <v>112</v>
      </c>
      <c r="J3" s="12" t="s">
        <v>19</v>
      </c>
      <c r="K3" s="12" t="s">
        <v>112</v>
      </c>
      <c r="L3" s="7" t="s">
        <v>108</v>
      </c>
      <c r="M3" s="7" t="s">
        <v>113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114</v>
      </c>
      <c r="B4" s="7" t="s">
        <v>115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106</v>
      </c>
      <c r="I4" s="12" t="s">
        <v>116</v>
      </c>
      <c r="J4" s="12" t="s">
        <v>19</v>
      </c>
      <c r="K4" s="12" t="s">
        <v>116</v>
      </c>
      <c r="L4" s="7" t="s">
        <v>108</v>
      </c>
      <c r="M4" s="7" t="s">
        <v>117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118</v>
      </c>
      <c r="B5" s="7" t="s">
        <v>119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106</v>
      </c>
      <c r="I5" s="12" t="s">
        <v>120</v>
      </c>
      <c r="J5" s="12" t="s">
        <v>19</v>
      </c>
      <c r="K5" s="12" t="s">
        <v>120</v>
      </c>
      <c r="L5" s="7" t="s">
        <v>108</v>
      </c>
      <c r="M5" s="7" t="s">
        <v>121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95</v>
      </c>
      <c r="B6" s="10" t="s">
        <v>96</v>
      </c>
      <c r="C6" s="10" t="s">
        <v>96</v>
      </c>
      <c r="D6" s="10" t="s">
        <v>96</v>
      </c>
      <c r="E6" s="10"/>
      <c r="F6" s="10"/>
      <c r="G6" s="10" t="s">
        <v>96</v>
      </c>
      <c r="H6" s="10" t="s">
        <v>96</v>
      </c>
      <c r="I6" s="13" t="s">
        <v>22</v>
      </c>
      <c r="J6" s="13"/>
      <c r="K6" s="13"/>
      <c r="L6" s="10"/>
      <c r="M6" s="10" t="s">
        <v>96</v>
      </c>
      <c r="N6" t="s">
        <v>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123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2527</v>
      </c>
      <c r="E2" t="str">
        <f>VLOOKUP(A2,HOP!A:L,12,0)</f>
        <v>2527.00</v>
      </c>
      <c r="F2" t="str">
        <f>VLOOKUP(A2,HOP!A:C,3,0)</f>
        <v>2284027</v>
      </c>
      <c r="G2">
        <f>D2-E2</f>
        <v>0</v>
      </c>
      <c r="H2" t="str">
        <f>$H$1&amp;F2</f>
        <v>，2284027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745</v>
      </c>
      <c r="E3" t="str">
        <f>VLOOKUP(A3,HOP!A:L,12,0)</f>
        <v>745.00</v>
      </c>
      <c r="F3" t="str">
        <f>VLOOKUP(A3,HOP!A:C,3,0)</f>
        <v>2284402</v>
      </c>
      <c r="G3">
        <f>D3-E3</f>
        <v>0</v>
      </c>
      <c r="H3" t="str">
        <f>$H$1&amp;F3</f>
        <v>，2284402</v>
      </c>
      <c r="I3" t="str">
        <f>VLOOKUP(A3,HOP!A:T,20,0)</f>
        <v>直连</v>
      </c>
    </row>
    <row r="4" spans="1:10">
      <c r="A4" s="43" t="s">
        <v>105</v>
      </c>
      <c r="D4" s="8">
        <v>-338</v>
      </c>
      <c r="E4" t="e">
        <f>VLOOKUP(A4,HOP!A:L,12,0)</f>
        <v>#N/A</v>
      </c>
      <c r="F4">
        <v>2252898</v>
      </c>
      <c r="G4" t="e">
        <f>D4-E4</f>
        <v>#N/A</v>
      </c>
      <c r="H4" t="str">
        <f>$H$1&amp;F4</f>
        <v>，2252898</v>
      </c>
      <c r="I4" t="e">
        <f>VLOOKUP(A4,HOP!A:T,20,0)</f>
        <v>#N/A</v>
      </c>
      <c r="J4" t="s">
        <v>124</v>
      </c>
    </row>
    <row r="5" spans="1:10">
      <c r="A5" s="43" t="s">
        <v>111</v>
      </c>
      <c r="D5" s="8">
        <v>-600</v>
      </c>
      <c r="E5" t="e">
        <f>VLOOKUP(A5,HOP!A:L,12,0)</f>
        <v>#N/A</v>
      </c>
      <c r="F5">
        <v>2264745</v>
      </c>
      <c r="G5" t="e">
        <f>D5-E5</f>
        <v>#N/A</v>
      </c>
      <c r="H5" t="str">
        <f>$H$1&amp;F5</f>
        <v>，2264745</v>
      </c>
      <c r="I5" t="e">
        <f>VLOOKUP(A5,HOP!A:T,20,0)</f>
        <v>#N/A</v>
      </c>
      <c r="J5" t="s">
        <v>125</v>
      </c>
    </row>
    <row r="6" spans="1:10">
      <c r="A6" s="43" t="s">
        <v>115</v>
      </c>
      <c r="D6" s="8">
        <v>-924</v>
      </c>
      <c r="E6" t="e">
        <f>VLOOKUP(A6,HOP!A:L,12,0)</f>
        <v>#N/A</v>
      </c>
      <c r="F6">
        <v>2267224</v>
      </c>
      <c r="G6" t="e">
        <f>D6-E6</f>
        <v>#N/A</v>
      </c>
      <c r="H6" t="str">
        <f>$H$1&amp;F6</f>
        <v>，2267224</v>
      </c>
      <c r="I6" t="e">
        <f>VLOOKUP(A6,HOP!A:T,20,0)</f>
        <v>#N/A</v>
      </c>
      <c r="J6" t="s">
        <v>126</v>
      </c>
    </row>
    <row r="7" spans="1:10">
      <c r="A7" s="43" t="s">
        <v>119</v>
      </c>
      <c r="D7" s="8">
        <v>-602</v>
      </c>
      <c r="E7" t="e">
        <f>VLOOKUP(A7,HOP!A:L,12,0)</f>
        <v>#N/A</v>
      </c>
      <c r="F7">
        <v>2271516</v>
      </c>
      <c r="G7" t="e">
        <f>D7-E7</f>
        <v>#N/A</v>
      </c>
      <c r="H7" t="str">
        <f>$H$1&amp;F7</f>
        <v>，2271516</v>
      </c>
      <c r="I7" t="e">
        <f>VLOOKUP(A7,HOP!A:T,20,0)</f>
        <v>#N/A</v>
      </c>
      <c r="J7" s="5" t="s">
        <v>127</v>
      </c>
    </row>
    <row r="9" spans="4:4">
      <c r="D9" s="3">
        <f>SUM(D2:D8)</f>
        <v>808</v>
      </c>
    </row>
    <row r="10" ht="14.25" spans="4:4">
      <c r="D10" s="9" t="s">
        <v>23</v>
      </c>
    </row>
    <row r="13" spans="1:3">
      <c r="A13" t="s">
        <v>128</v>
      </c>
      <c r="C13">
        <v>2670</v>
      </c>
    </row>
    <row r="14" spans="1:3">
      <c r="A14" t="s">
        <v>129</v>
      </c>
      <c r="C14">
        <v>-1862</v>
      </c>
    </row>
    <row r="15" spans="1:3">
      <c r="A15" s="5" t="s">
        <v>130</v>
      </c>
      <c r="C15">
        <f>SUM(C13:C14)</f>
        <v>808</v>
      </c>
    </row>
  </sheetData>
  <autoFilter ref="A1:I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1" t="s">
        <v>87</v>
      </c>
      <c r="B2" s="1" t="s">
        <v>80</v>
      </c>
      <c r="C2" s="1" t="s">
        <v>147</v>
      </c>
      <c r="D2" s="1" t="s">
        <v>89</v>
      </c>
      <c r="E2" s="1" t="s">
        <v>90</v>
      </c>
      <c r="F2" s="1" t="s">
        <v>80</v>
      </c>
      <c r="G2" s="1" t="s">
        <v>81</v>
      </c>
      <c r="H2" s="1" t="s">
        <v>108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73</v>
      </c>
      <c r="S2" s="1" t="s">
        <v>154</v>
      </c>
      <c r="T2" s="1" t="s">
        <v>155</v>
      </c>
    </row>
    <row r="3" s="1" customFormat="1" spans="1:20">
      <c r="A3" s="1" t="s">
        <v>71</v>
      </c>
      <c r="B3" s="1" t="s">
        <v>79</v>
      </c>
      <c r="C3" s="1" t="s">
        <v>156</v>
      </c>
      <c r="D3" s="1" t="s">
        <v>76</v>
      </c>
      <c r="E3" s="1" t="s">
        <v>78</v>
      </c>
      <c r="F3" s="1" t="s">
        <v>80</v>
      </c>
      <c r="G3" s="1" t="s">
        <v>81</v>
      </c>
      <c r="H3" s="1" t="s">
        <v>108</v>
      </c>
      <c r="I3" s="1" t="s">
        <v>157</v>
      </c>
      <c r="J3" s="1" t="s">
        <v>149</v>
      </c>
      <c r="K3" s="1" t="s">
        <v>157</v>
      </c>
      <c r="L3" s="1" t="s">
        <v>157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158</v>
      </c>
      <c r="R3" s="1" t="s">
        <v>73</v>
      </c>
      <c r="S3" s="1" t="s">
        <v>154</v>
      </c>
      <c r="T3" s="1" t="s">
        <v>155</v>
      </c>
    </row>
    <row r="4" s="1" customFormat="1" spans="1:20">
      <c r="A4" s="1" t="s">
        <v>159</v>
      </c>
      <c r="B4" s="1" t="s">
        <v>160</v>
      </c>
      <c r="C4" s="1" t="s">
        <v>161</v>
      </c>
      <c r="D4" s="1" t="s">
        <v>162</v>
      </c>
      <c r="E4" s="1" t="s">
        <v>163</v>
      </c>
      <c r="F4" s="1" t="s">
        <v>164</v>
      </c>
      <c r="G4" s="1" t="s">
        <v>81</v>
      </c>
      <c r="H4" s="1" t="s">
        <v>108</v>
      </c>
      <c r="I4" s="1" t="s">
        <v>165</v>
      </c>
      <c r="J4" s="1" t="s">
        <v>149</v>
      </c>
      <c r="K4" s="1" t="s">
        <v>165</v>
      </c>
      <c r="L4" s="1" t="s">
        <v>151</v>
      </c>
      <c r="M4" s="1" t="s">
        <v>166</v>
      </c>
      <c r="N4" s="1" t="s">
        <v>166</v>
      </c>
      <c r="O4" s="1" t="s">
        <v>151</v>
      </c>
      <c r="P4" s="1" t="s">
        <v>152</v>
      </c>
      <c r="Q4" s="1" t="s">
        <v>167</v>
      </c>
      <c r="R4" s="1" t="s">
        <v>73</v>
      </c>
      <c r="S4" s="1" t="s">
        <v>154</v>
      </c>
      <c r="T4" s="1" t="s">
        <v>155</v>
      </c>
    </row>
    <row r="5" s="1" customFormat="1" spans="1:20">
      <c r="A5" s="1" t="s">
        <v>168</v>
      </c>
      <c r="B5" s="1" t="s">
        <v>160</v>
      </c>
      <c r="C5" s="1" t="s">
        <v>169</v>
      </c>
      <c r="D5" s="1" t="s">
        <v>162</v>
      </c>
      <c r="E5" s="1" t="s">
        <v>170</v>
      </c>
      <c r="F5" s="1" t="s">
        <v>164</v>
      </c>
      <c r="G5" s="1" t="s">
        <v>81</v>
      </c>
      <c r="H5" s="1" t="s">
        <v>108</v>
      </c>
      <c r="I5" s="1" t="s">
        <v>165</v>
      </c>
      <c r="J5" s="1" t="s">
        <v>149</v>
      </c>
      <c r="K5" s="1" t="s">
        <v>165</v>
      </c>
      <c r="L5" s="1" t="s">
        <v>151</v>
      </c>
      <c r="M5" s="1" t="s">
        <v>166</v>
      </c>
      <c r="N5" s="1" t="s">
        <v>166</v>
      </c>
      <c r="O5" s="1" t="s">
        <v>151</v>
      </c>
      <c r="P5" s="1" t="s">
        <v>152</v>
      </c>
      <c r="Q5" s="1" t="s">
        <v>171</v>
      </c>
      <c r="R5" s="1" t="s">
        <v>73</v>
      </c>
      <c r="S5" s="1" t="s">
        <v>154</v>
      </c>
      <c r="T5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2021-10-30T03:38:27Z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7242D9C1BC2D463D83B8E6EA1AA1E6EB</vt:lpwstr>
  </property>
</Properties>
</file>