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<sst xmlns="http://schemas.openxmlformats.org/spreadsheetml/2006/main" count="602" uniqueCount="181">
  <si>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</si>
  <si>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</si>
  <si>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</si>
  <si>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</si>
  <si>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</si>
  <si>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</si>
  <si>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</si>
  <si>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</si>
  <si>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</si>
  <si>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</si>
  <si>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</si>
  <si>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</si>
  <si>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</si>
  <si>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</si>
  <si>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</si>
  <si>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</si>
  <si>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</si>
  <si>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</si>
  <si>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</si>
  <si>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</si>
  <si>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</si>
  <si>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</si>
  <si>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</si>
  <si>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</si>
  <si>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</si>
  <si>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</si>
  <si>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</si>
  <si>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[贵阳]贵阳诺富特酒店(67323201)</t>
  </si>
  <si>
    <t>高级大床房&lt;双人入住&gt;&lt;内宾&gt;&lt;预付&gt;&lt;无早&gt;</t>
  </si>
  <si>
    <t>CNY</t>
  </si>
  <si>
    <t>刘洋平</t>
  </si>
  <si>
    <t>CA363211031CNY</t>
  </si>
  <si>
    <t>未提现</t>
  </si>
  <si>
    <t>携程开票</t>
  </si>
  <si>
    <t>[晋中]如家商旅酒店（晋中榆次新建北路印象城店）(79867593)</t>
  </si>
  <si>
    <t>商旅高级商务房&lt;大床&gt;&lt;双人入住&gt;&lt;无早&gt;</t>
  </si>
  <si>
    <t>邓子锐</t>
  </si>
  <si>
    <t>acknowledge</t>
  </si>
  <si>
    <t>李环宇</t>
  </si>
  <si>
    <t>[香港]香港丽豪酒店(Regal Riverside Hotel)(2921366)</t>
  </si>
  <si>
    <t>标准客房&lt;双人入住&gt;&lt;内宾&gt;&lt;预付&gt;&lt;无早&gt;</t>
  </si>
  <si>
    <t>Yang/Qing</t>
  </si>
  <si>
    <t>[新兴]新兴云浮雅途酒店(67325264)</t>
  </si>
  <si>
    <t>高级大床房&lt;双人入住&gt;&lt;内宾&gt;&lt;预付&gt;&lt;双早&gt;</t>
  </si>
  <si>
    <t>姜凤丽</t>
  </si>
  <si>
    <t>高级双床房&lt;双人入住&gt;&lt;内宾&gt;&lt;预付&gt;&lt;双早&gt;</t>
  </si>
  <si>
    <t>黄伟光</t>
  </si>
  <si>
    <t>[广州]广州嘉逸豪庭酒店(9825885)</t>
  </si>
  <si>
    <t>标准大床房&lt;双人入住&gt;&lt;内宾&gt;&lt;预付&gt;&lt;无早&gt;</t>
  </si>
  <si>
    <t>朴金轶</t>
  </si>
  <si>
    <t>[英德]英德石头酒店(78167352)</t>
  </si>
  <si>
    <t>湖景双人房&lt;特惠&gt;&lt;双人入住&gt;&lt;双早&gt;</t>
  </si>
  <si>
    <t>张智文</t>
  </si>
  <si>
    <t>[北京]北京怡亨酒店(24853149)</t>
  </si>
  <si>
    <t>豪华大床房(住3晚或3晚的倍数)&lt;双人入住&gt;&lt;双早&gt;</t>
  </si>
  <si>
    <t>简王艺</t>
  </si>
  <si>
    <t>CA363211101CNY</t>
  </si>
  <si>
    <t>78722SC004874</t>
  </si>
  <si>
    <t>王玉芝</t>
  </si>
  <si>
    <t>韩耀文</t>
  </si>
  <si>
    <t>梁永禄</t>
  </si>
  <si>
    <t>78722SC004895</t>
  </si>
  <si>
    <t>[杭州]杭州陆羽君澜度假酒店(80284220)</t>
  </si>
  <si>
    <t>标准大床房&lt;双人入住&gt;&lt;双早&gt;</t>
  </si>
  <si>
    <t>毛方开</t>
  </si>
  <si>
    <t>[合肥]合肥中心智选假日酒店(68264698)</t>
  </si>
  <si>
    <t>标准大床房&lt;双人入住&gt;&lt;内宾&gt;&lt;预付&gt;&lt;双早&gt;</t>
  </si>
  <si>
    <t>斯华</t>
  </si>
  <si>
    <t>[义乌]义乌香格里拉大酒店(27448658)</t>
  </si>
  <si>
    <t>豪华大床房&lt;双人入住&gt;&lt;内宾&gt;&lt;预付&gt;&lt;双早&gt;</t>
  </si>
  <si>
    <t>胡旭峰</t>
  </si>
  <si>
    <t>76809SC019399</t>
  </si>
  <si>
    <t>温日宏</t>
  </si>
  <si>
    <t>林盛招</t>
  </si>
  <si>
    <t>林树源</t>
  </si>
  <si>
    <t>[和平]和平热龙温泉度假村(78217595)</t>
  </si>
  <si>
    <t>水上一房一厅别墅&lt;限量特价&gt;&lt;双人入住&gt;&lt;双早&gt;</t>
  </si>
  <si>
    <t>郑晓萍</t>
  </si>
  <si>
    <t>，</t>
  </si>
  <si>
    <t xml:space="preserve">此单实际是16523171829的修改单，客人申请修改为豪华露台大床房，请处理，谢谢 </t>
  </si>
  <si>
    <t>A211101093852481</t>
  </si>
  <si>
    <t>A211101094011481</t>
  </si>
  <si>
    <t>CNY / HKD 当前参考汇率: 1.214452076</t>
  </si>
  <si>
    <t>总计：13876.97 CNY/
16852.92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</si>
  <si>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</si>
  <si>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</si>
  <si>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</si>
  <si>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</si>
  <si>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</si>
  <si>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</si>
  <si>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</si>
  <si>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</si>
  <si>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</si>
  <si>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</si>
  <si>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</si>
  <si>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</si>
  <si>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</si>
  <si>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</si>
  <si>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</si>
  <si>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</si>
  <si>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</si>
  <si>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2021-10-16</t>
  </si>
  <si>
    <t>2278606</t>
  </si>
  <si>
    <t>和平热龙温泉度假村</t>
  </si>
  <si>
    <t>2021-10-17</t>
  </si>
  <si>
    <t>退房日周结</t>
  </si>
  <si>
    <t>860.00</t>
  </si>
  <si>
    <t>RMB</t>
  </si>
  <si>
    <t>0</t>
  </si>
  <si>
    <t>0.00</t>
  </si>
  <si>
    <t>携程国内直连(DD)</t>
  </si>
  <si>
    <t>2021-10-16 16:16:05</t>
  </si>
  <si>
    <t>否</t>
  </si>
  <si>
    <t>汇智国际旅游发展有限公司</t>
  </si>
  <si>
    <t>直采</t>
  </si>
  <si>
    <t>2278593</t>
  </si>
  <si>
    <t>广州嘉逸豪庭酒店</t>
  </si>
  <si>
    <t>282.62</t>
  </si>
  <si>
    <t>2021-10-16 15:56:29</t>
  </si>
  <si>
    <t>直连</t>
  </si>
  <si>
    <t>2278483</t>
  </si>
  <si>
    <t>2021-10-16 12:20:08</t>
  </si>
  <si>
    <t>2278475</t>
  </si>
  <si>
    <t>2021-10-16 12:02:15</t>
  </si>
  <si>
    <t>2021-10-15</t>
  </si>
  <si>
    <t>2278108</t>
  </si>
  <si>
    <t>石头酒店</t>
  </si>
  <si>
    <t>212.00</t>
  </si>
  <si>
    <t>2021-10-15 21:18:58</t>
  </si>
  <si>
    <t>2278087</t>
  </si>
  <si>
    <t>义乌香格里拉大酒店</t>
  </si>
  <si>
    <t>684.32</t>
  </si>
  <si>
    <t>2021-10-15 20:37:20</t>
  </si>
  <si>
    <t>2277977</t>
  </si>
  <si>
    <t>合肥中心智选假日酒店</t>
  </si>
  <si>
    <t>247.99</t>
  </si>
  <si>
    <t>2021-10-15 18:08:00</t>
  </si>
  <si>
    <t>2277970</t>
  </si>
  <si>
    <t>2021-10-15 17:57:01</t>
  </si>
  <si>
    <t>2277921</t>
  </si>
  <si>
    <t>新兴云浮雅途酒店</t>
  </si>
  <si>
    <t>594.00</t>
  </si>
  <si>
    <t>2021-10-15 16:06:12</t>
  </si>
  <si>
    <t>2277915</t>
  </si>
  <si>
    <t>2021-10-15 16:06:10</t>
  </si>
  <si>
    <t>2277815</t>
  </si>
  <si>
    <t>香港丽豪酒店</t>
  </si>
  <si>
    <t>Yang Qing</t>
  </si>
  <si>
    <t>362.96</t>
  </si>
  <si>
    <t>2021-10-15 12:26:58</t>
  </si>
  <si>
    <t>2021-10-14</t>
  </si>
  <si>
    <t>2277548</t>
  </si>
  <si>
    <t>如家商旅酒店(晋中榆次新建北路印象城店)</t>
  </si>
  <si>
    <t>177.00</t>
  </si>
  <si>
    <t>2021-10-14 23:36:49</t>
  </si>
  <si>
    <t>2277382</t>
  </si>
  <si>
    <t>杭州陆羽君澜度假酒店</t>
  </si>
  <si>
    <t>500.00</t>
  </si>
  <si>
    <t>2021-10-14 19:15:21</t>
  </si>
  <si>
    <t>2277295</t>
  </si>
  <si>
    <t>2021-10-14 14:00:01</t>
  </si>
  <si>
    <t>2277280</t>
  </si>
  <si>
    <t>贵阳诺富特酒店</t>
  </si>
  <si>
    <t>948.22</t>
  </si>
  <si>
    <t>2021-10-14 13:21:39</t>
  </si>
  <si>
    <t>2021-10-12</t>
  </si>
  <si>
    <t>2276385</t>
  </si>
  <si>
    <t>1190.00</t>
  </si>
  <si>
    <t>2021-10-12 21:49:36</t>
  </si>
  <si>
    <t>2276238</t>
  </si>
  <si>
    <t>354.00</t>
  </si>
  <si>
    <t>2021-10-12 17:22:22</t>
  </si>
  <si>
    <t>2276207</t>
  </si>
  <si>
    <t>595.00</t>
  </si>
  <si>
    <t>2021-10-12 15:49:46</t>
  </si>
  <si>
    <t>2276127</t>
  </si>
  <si>
    <t>北京怡亨酒店</t>
  </si>
  <si>
    <t>4500.00</t>
  </si>
  <si>
    <t>5250.00</t>
  </si>
  <si>
    <t>750</t>
  </si>
  <si>
    <t>2021-10-12 13:18:09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</si>
</sst>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16541779472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44483</v>
      </c>
      <c r="G2" s="5">
        <v>44485</v>
      </c>
      <c r="H2" s="4">
        <v>1</v>
      </c>
      <c r="I2" s="4">
        <v>2</v>
      </c>
      <c r="J2" s="4">
        <v>2</v>
      </c>
      <c r="K2" s="4" t="s">
        <v>29</v>
      </c>
      <c r="L2" s="4">
        <v>948.22</v>
      </c>
      <c r="M2" s="4">
        <v>948.22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44483</v>
      </c>
      <c r="S2" s="5">
        <v>44500</v>
      </c>
      <c r="T2" s="4" t="s">
        <v>33</v>
      </c>
      <c r="U2" s="4">
        <v>948.22</v>
      </c>
      <c r="V2" s="4">
        <v>0</v>
      </c>
      <c r="W2" s="4">
        <v>0</v>
      </c>
      <c r="X2" s="4">
        <v>2277280</v>
      </c>
    </row>
    <row r="3" s="4" customFormat="1" spans="1:25">
      <c r="A3" s="4">
        <v>16541993821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44484</v>
      </c>
      <c r="G3" s="5">
        <v>44485</v>
      </c>
      <c r="H3" s="4">
        <v>1</v>
      </c>
      <c r="I3" s="4">
        <v>1</v>
      </c>
      <c r="J3" s="4">
        <v>1</v>
      </c>
      <c r="K3" s="4" t="s">
        <v>29</v>
      </c>
      <c r="L3" s="4">
        <v>177</v>
      </c>
      <c r="M3" s="4">
        <v>177</v>
      </c>
      <c r="N3" s="4" t="s">
        <v>36</v>
      </c>
      <c r="O3" s="4" t="s">
        <v>31</v>
      </c>
      <c r="P3" s="4" t="s">
        <v>32</v>
      </c>
      <c r="Q3" s="4">
        <v>0</v>
      </c>
      <c r="R3" s="6">
        <v>44483</v>
      </c>
      <c r="S3" s="5">
        <v>44500</v>
      </c>
      <c r="T3" s="4" t="s">
        <v>33</v>
      </c>
      <c r="U3" s="4">
        <v>177</v>
      </c>
      <c r="V3" s="4">
        <v>0</v>
      </c>
      <c r="W3" s="4">
        <v>0</v>
      </c>
      <c r="X3" s="4">
        <v>2277295</v>
      </c>
      <c r="Y3" s="4" t="s">
        <v>37</v>
      </c>
    </row>
    <row r="4" s="4" customFormat="1" spans="1:24">
      <c r="A4" s="4">
        <v>16548838331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44484</v>
      </c>
      <c r="G4" s="5">
        <v>44485</v>
      </c>
      <c r="H4" s="4">
        <v>1</v>
      </c>
      <c r="I4" s="4">
        <v>1</v>
      </c>
      <c r="J4" s="4">
        <v>1</v>
      </c>
      <c r="K4" s="4" t="s">
        <v>29</v>
      </c>
      <c r="L4" s="4">
        <v>177</v>
      </c>
      <c r="M4" s="4">
        <v>177</v>
      </c>
      <c r="N4" s="4" t="s">
        <v>38</v>
      </c>
      <c r="O4" s="4" t="s">
        <v>31</v>
      </c>
      <c r="P4" s="4" t="s">
        <v>32</v>
      </c>
      <c r="Q4" s="4">
        <v>0</v>
      </c>
      <c r="R4" s="6">
        <v>44483</v>
      </c>
      <c r="S4" s="5">
        <v>44500</v>
      </c>
      <c r="T4" s="4" t="s">
        <v>33</v>
      </c>
      <c r="U4" s="4">
        <v>177</v>
      </c>
      <c r="V4" s="4">
        <v>0</v>
      </c>
      <c r="W4" s="4">
        <v>0</v>
      </c>
      <c r="X4" s="4">
        <v>2277548</v>
      </c>
    </row>
    <row r="5" s="4" customFormat="1" spans="1:23">
      <c r="A5" s="4">
        <v>16550678616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44484</v>
      </c>
      <c r="G5" s="5">
        <v>44485</v>
      </c>
      <c r="H5" s="4">
        <v>1</v>
      </c>
      <c r="I5" s="4">
        <v>1</v>
      </c>
      <c r="J5" s="4">
        <v>1</v>
      </c>
      <c r="K5" s="4" t="s">
        <v>29</v>
      </c>
      <c r="L5" s="4">
        <v>362.96</v>
      </c>
      <c r="M5" s="4">
        <v>362.96</v>
      </c>
      <c r="N5" s="4" t="s">
        <v>41</v>
      </c>
      <c r="O5" s="4" t="s">
        <v>31</v>
      </c>
      <c r="P5" s="4" t="s">
        <v>32</v>
      </c>
      <c r="Q5" s="4">
        <v>0</v>
      </c>
      <c r="R5" s="6">
        <v>44484</v>
      </c>
      <c r="S5" s="5">
        <v>44500</v>
      </c>
      <c r="T5" s="4" t="s">
        <v>33</v>
      </c>
      <c r="U5" s="4">
        <v>362.96</v>
      </c>
      <c r="V5" s="4">
        <v>0</v>
      </c>
      <c r="W5" s="4">
        <v>0</v>
      </c>
    </row>
    <row r="6" s="4" customFormat="1" spans="1:24">
      <c r="A6" s="4">
        <v>16557905162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44484</v>
      </c>
      <c r="G6" s="5">
        <v>44485</v>
      </c>
      <c r="H6" s="4">
        <v>1</v>
      </c>
      <c r="I6" s="4">
        <v>1</v>
      </c>
      <c r="J6" s="4">
        <v>1</v>
      </c>
      <c r="K6" s="4" t="s">
        <v>29</v>
      </c>
      <c r="L6" s="4">
        <v>594</v>
      </c>
      <c r="M6" s="4">
        <v>594</v>
      </c>
      <c r="N6" s="4" t="s">
        <v>44</v>
      </c>
      <c r="O6" s="4" t="s">
        <v>31</v>
      </c>
      <c r="P6" s="4" t="s">
        <v>32</v>
      </c>
      <c r="Q6" s="4">
        <v>0</v>
      </c>
      <c r="R6" s="6">
        <v>44484</v>
      </c>
      <c r="S6" s="5">
        <v>44500</v>
      </c>
      <c r="T6" s="4" t="s">
        <v>33</v>
      </c>
      <c r="U6" s="4">
        <v>594</v>
      </c>
      <c r="V6" s="4">
        <v>0</v>
      </c>
      <c r="W6" s="4">
        <v>0</v>
      </c>
      <c r="X6" s="4">
        <v>2277915</v>
      </c>
    </row>
    <row r="7" s="4" customFormat="1" spans="1:24">
      <c r="A7" s="4">
        <v>16557976689</v>
      </c>
      <c r="B7" s="4" t="s">
        <v>25</v>
      </c>
      <c r="C7" s="4" t="s">
        <v>26</v>
      </c>
      <c r="D7" s="4" t="s">
        <v>42</v>
      </c>
      <c r="E7" s="4" t="s">
        <v>45</v>
      </c>
      <c r="F7" s="5">
        <v>44484</v>
      </c>
      <c r="G7" s="5">
        <v>44485</v>
      </c>
      <c r="H7" s="4">
        <v>1</v>
      </c>
      <c r="I7" s="4">
        <v>1</v>
      </c>
      <c r="J7" s="4">
        <v>1</v>
      </c>
      <c r="K7" s="4" t="s">
        <v>29</v>
      </c>
      <c r="L7" s="4">
        <v>594</v>
      </c>
      <c r="M7" s="4">
        <v>594</v>
      </c>
      <c r="N7" s="4" t="s">
        <v>46</v>
      </c>
      <c r="O7" s="4" t="s">
        <v>31</v>
      </c>
      <c r="P7" s="4" t="s">
        <v>32</v>
      </c>
      <c r="Q7" s="4">
        <v>0</v>
      </c>
      <c r="R7" s="6">
        <v>44484</v>
      </c>
      <c r="S7" s="5">
        <v>44500</v>
      </c>
      <c r="T7" s="4" t="s">
        <v>33</v>
      </c>
      <c r="U7" s="4">
        <v>594</v>
      </c>
      <c r="V7" s="4">
        <v>0</v>
      </c>
      <c r="W7" s="4">
        <v>0</v>
      </c>
      <c r="X7" s="4">
        <v>2277921</v>
      </c>
    </row>
    <row r="8" s="4" customFormat="1" spans="1:24">
      <c r="A8" s="4">
        <v>16558986347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44484</v>
      </c>
      <c r="G8" s="5">
        <v>44485</v>
      </c>
      <c r="H8" s="4">
        <v>1</v>
      </c>
      <c r="I8" s="4">
        <v>1</v>
      </c>
      <c r="J8" s="4">
        <v>1</v>
      </c>
      <c r="K8" s="4" t="s">
        <v>29</v>
      </c>
      <c r="L8" s="4">
        <v>282.62</v>
      </c>
      <c r="M8" s="4">
        <v>282.62</v>
      </c>
      <c r="N8" s="4" t="s">
        <v>49</v>
      </c>
      <c r="O8" s="4" t="s">
        <v>31</v>
      </c>
      <c r="P8" s="4" t="s">
        <v>32</v>
      </c>
      <c r="Q8" s="4">
        <v>0</v>
      </c>
      <c r="R8" s="6">
        <v>44484</v>
      </c>
      <c r="S8" s="5">
        <v>44500</v>
      </c>
      <c r="T8" s="4" t="s">
        <v>33</v>
      </c>
      <c r="U8" s="4">
        <v>282.62</v>
      </c>
      <c r="V8" s="4">
        <v>0</v>
      </c>
      <c r="W8" s="4">
        <v>0</v>
      </c>
      <c r="X8" s="4">
        <v>2277970</v>
      </c>
    </row>
    <row r="9" s="4" customFormat="1" spans="1:24">
      <c r="A9" s="4">
        <v>16560232815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44484</v>
      </c>
      <c r="G9" s="5">
        <v>44485</v>
      </c>
      <c r="H9" s="4">
        <v>1</v>
      </c>
      <c r="I9" s="4">
        <v>1</v>
      </c>
      <c r="J9" s="4">
        <v>1</v>
      </c>
      <c r="K9" s="4" t="s">
        <v>29</v>
      </c>
      <c r="L9" s="4">
        <v>212</v>
      </c>
      <c r="M9" s="4">
        <v>212</v>
      </c>
      <c r="N9" s="4" t="s">
        <v>52</v>
      </c>
      <c r="O9" s="4" t="s">
        <v>31</v>
      </c>
      <c r="P9" s="4" t="s">
        <v>32</v>
      </c>
      <c r="Q9" s="4">
        <v>0</v>
      </c>
      <c r="R9" s="6">
        <v>44484</v>
      </c>
      <c r="S9" s="5">
        <v>44500</v>
      </c>
      <c r="T9" s="4" t="s">
        <v>33</v>
      </c>
      <c r="U9" s="4">
        <v>212</v>
      </c>
      <c r="V9" s="4">
        <v>0</v>
      </c>
      <c r="W9" s="4">
        <v>0</v>
      </c>
      <c r="X9" s="4">
        <v>2278108</v>
      </c>
    </row>
    <row r="10" s="4" customFormat="1" spans="1:25">
      <c r="A10" s="4">
        <v>16523171829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44483</v>
      </c>
      <c r="G10" s="5">
        <v>44486</v>
      </c>
      <c r="H10" s="4">
        <v>1</v>
      </c>
      <c r="I10" s="4">
        <v>3</v>
      </c>
      <c r="J10" s="4">
        <v>3</v>
      </c>
      <c r="K10" s="4" t="s">
        <v>29</v>
      </c>
      <c r="L10" s="4">
        <v>4500</v>
      </c>
      <c r="M10" s="4">
        <v>4500</v>
      </c>
      <c r="N10" s="4" t="s">
        <v>55</v>
      </c>
      <c r="O10" s="4" t="s">
        <v>56</v>
      </c>
      <c r="P10" s="4" t="s">
        <v>32</v>
      </c>
      <c r="Q10" s="4">
        <v>0</v>
      </c>
      <c r="R10" s="6">
        <v>44481</v>
      </c>
      <c r="S10" s="5">
        <v>44501</v>
      </c>
      <c r="T10" s="4" t="s">
        <v>33</v>
      </c>
      <c r="U10" s="4">
        <v>4500</v>
      </c>
      <c r="V10" s="4">
        <v>0</v>
      </c>
      <c r="W10" s="4">
        <v>0</v>
      </c>
      <c r="X10" s="4">
        <v>2276127</v>
      </c>
      <c r="Y10" s="4" t="s">
        <v>57</v>
      </c>
    </row>
    <row r="11" s="4" customFormat="1" spans="1:25">
      <c r="A11" s="4">
        <v>16528227730</v>
      </c>
      <c r="B11" s="4" t="s">
        <v>25</v>
      </c>
      <c r="C11" s="4" t="s">
        <v>26</v>
      </c>
      <c r="D11" s="4" t="s">
        <v>42</v>
      </c>
      <c r="E11" s="4" t="s">
        <v>45</v>
      </c>
      <c r="F11" s="5">
        <v>44485</v>
      </c>
      <c r="G11" s="5">
        <v>44486</v>
      </c>
      <c r="H11" s="4">
        <v>1</v>
      </c>
      <c r="I11" s="4">
        <v>1</v>
      </c>
      <c r="J11" s="4">
        <v>1</v>
      </c>
      <c r="K11" s="4" t="s">
        <v>29</v>
      </c>
      <c r="L11" s="4">
        <v>595</v>
      </c>
      <c r="M11" s="4">
        <v>595</v>
      </c>
      <c r="N11" s="4" t="s">
        <v>58</v>
      </c>
      <c r="O11" s="4" t="s">
        <v>56</v>
      </c>
      <c r="P11" s="4" t="s">
        <v>32</v>
      </c>
      <c r="Q11" s="4">
        <v>0</v>
      </c>
      <c r="R11" s="6">
        <v>44481</v>
      </c>
      <c r="S11" s="5">
        <v>44501</v>
      </c>
      <c r="T11" s="4" t="s">
        <v>33</v>
      </c>
      <c r="U11" s="4">
        <v>595</v>
      </c>
      <c r="V11" s="4">
        <v>0</v>
      </c>
      <c r="W11" s="4">
        <v>0</v>
      </c>
      <c r="X11" s="4">
        <v>2276207</v>
      </c>
      <c r="Y11" s="4" t="s">
        <v>37</v>
      </c>
    </row>
    <row r="12" s="4" customFormat="1" spans="1:23">
      <c r="A12" s="4">
        <v>16528783091</v>
      </c>
      <c r="B12" s="4" t="s">
        <v>25</v>
      </c>
      <c r="C12" s="4" t="s">
        <v>26</v>
      </c>
      <c r="D12" s="4" t="s">
        <v>34</v>
      </c>
      <c r="E12" s="4" t="s">
        <v>35</v>
      </c>
      <c r="F12" s="5">
        <v>44484</v>
      </c>
      <c r="G12" s="5">
        <v>44486</v>
      </c>
      <c r="H12" s="4">
        <v>1</v>
      </c>
      <c r="I12" s="4">
        <v>2</v>
      </c>
      <c r="J12" s="4">
        <v>2</v>
      </c>
      <c r="K12" s="4" t="s">
        <v>29</v>
      </c>
      <c r="L12" s="4">
        <v>354</v>
      </c>
      <c r="M12" s="4">
        <v>354</v>
      </c>
      <c r="N12" s="4" t="s">
        <v>59</v>
      </c>
      <c r="O12" s="4" t="s">
        <v>56</v>
      </c>
      <c r="P12" s="4" t="s">
        <v>32</v>
      </c>
      <c r="Q12" s="4">
        <v>0</v>
      </c>
      <c r="R12" s="6">
        <v>44481</v>
      </c>
      <c r="S12" s="5">
        <v>44501</v>
      </c>
      <c r="T12" s="4" t="s">
        <v>33</v>
      </c>
      <c r="U12" s="4">
        <v>354</v>
      </c>
      <c r="V12" s="4">
        <v>0</v>
      </c>
      <c r="W12" s="4">
        <v>0</v>
      </c>
    </row>
    <row r="13" s="4" customFormat="1" spans="1:25">
      <c r="A13" s="4">
        <v>16530552369</v>
      </c>
      <c r="B13" s="4" t="s">
        <v>25</v>
      </c>
      <c r="C13" s="4" t="s">
        <v>26</v>
      </c>
      <c r="D13" s="4" t="s">
        <v>42</v>
      </c>
      <c r="E13" s="4" t="s">
        <v>45</v>
      </c>
      <c r="F13" s="5">
        <v>44484</v>
      </c>
      <c r="G13" s="5">
        <v>44486</v>
      </c>
      <c r="H13" s="4">
        <v>1</v>
      </c>
      <c r="I13" s="4">
        <v>2</v>
      </c>
      <c r="J13" s="4">
        <v>2</v>
      </c>
      <c r="K13" s="4" t="s">
        <v>29</v>
      </c>
      <c r="L13" s="4">
        <v>1190</v>
      </c>
      <c r="M13" s="4">
        <v>1190</v>
      </c>
      <c r="N13" s="4" t="s">
        <v>60</v>
      </c>
      <c r="O13" s="4" t="s">
        <v>56</v>
      </c>
      <c r="P13" s="4" t="s">
        <v>32</v>
      </c>
      <c r="Q13" s="4">
        <v>0</v>
      </c>
      <c r="R13" s="6">
        <v>44481</v>
      </c>
      <c r="S13" s="5">
        <v>44501</v>
      </c>
      <c r="T13" s="4" t="s">
        <v>33</v>
      </c>
      <c r="U13" s="4">
        <v>1190</v>
      </c>
      <c r="V13" s="4">
        <v>0</v>
      </c>
      <c r="W13" s="4">
        <v>0</v>
      </c>
      <c r="X13" s="4">
        <v>2276385</v>
      </c>
      <c r="Y13" s="4" t="s">
        <v>37</v>
      </c>
    </row>
    <row r="14" s="4" customFormat="1" spans="1:25">
      <c r="A14" s="4">
        <v>16532859607</v>
      </c>
      <c r="B14" s="4" t="s">
        <v>25</v>
      </c>
      <c r="C14" s="4" t="s">
        <v>26</v>
      </c>
      <c r="D14" s="4" t="s">
        <v>53</v>
      </c>
      <c r="E14" s="4" t="s">
        <v>54</v>
      </c>
      <c r="F14" s="5">
        <v>44483</v>
      </c>
      <c r="G14" s="5">
        <v>44486</v>
      </c>
      <c r="H14" s="4">
        <v>1</v>
      </c>
      <c r="I14" s="4">
        <v>3</v>
      </c>
      <c r="J14" s="4">
        <v>3</v>
      </c>
      <c r="K14" s="4" t="s">
        <v>29</v>
      </c>
      <c r="L14" s="4">
        <v>750</v>
      </c>
      <c r="M14" s="4">
        <v>750</v>
      </c>
      <c r="N14" s="4" t="s">
        <v>55</v>
      </c>
      <c r="O14" s="4" t="s">
        <v>56</v>
      </c>
      <c r="P14" s="4" t="s">
        <v>32</v>
      </c>
      <c r="Q14" s="4">
        <v>0</v>
      </c>
      <c r="R14" s="6">
        <v>44482</v>
      </c>
      <c r="S14" s="5">
        <v>44501</v>
      </c>
      <c r="T14" s="4" t="s">
        <v>33</v>
      </c>
      <c r="U14" s="4">
        <v>750</v>
      </c>
      <c r="V14" s="4">
        <v>0</v>
      </c>
      <c r="W14" s="4">
        <v>0</v>
      </c>
      <c r="X14" s="4"/>
      <c r="Y14" s="4" t="s">
        <v>61</v>
      </c>
    </row>
    <row r="15" s="4" customFormat="1" spans="1:25">
      <c r="A15" s="4">
        <v>16547254656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44485</v>
      </c>
      <c r="G15" s="5">
        <v>44486</v>
      </c>
      <c r="H15" s="4">
        <v>1</v>
      </c>
      <c r="I15" s="4">
        <v>1</v>
      </c>
      <c r="J15" s="4">
        <v>1</v>
      </c>
      <c r="K15" s="4" t="s">
        <v>29</v>
      </c>
      <c r="L15" s="4">
        <v>500</v>
      </c>
      <c r="M15" s="4">
        <v>500</v>
      </c>
      <c r="N15" s="4" t="s">
        <v>64</v>
      </c>
      <c r="O15" s="4" t="s">
        <v>56</v>
      </c>
      <c r="P15" s="4" t="s">
        <v>32</v>
      </c>
      <c r="Q15" s="4">
        <v>0</v>
      </c>
      <c r="R15" s="6">
        <v>44483</v>
      </c>
      <c r="S15" s="5">
        <v>44501</v>
      </c>
      <c r="T15" s="4" t="s">
        <v>33</v>
      </c>
      <c r="U15" s="4">
        <v>500</v>
      </c>
      <c r="V15" s="4">
        <v>0</v>
      </c>
      <c r="W15" s="4">
        <v>0</v>
      </c>
      <c r="X15" s="4">
        <v>2277382</v>
      </c>
      <c r="Y15" s="4">
        <v>2110140015</v>
      </c>
    </row>
    <row r="16" s="4" customFormat="1" spans="1:24">
      <c r="A16" s="4">
        <v>16559048625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44485</v>
      </c>
      <c r="G16" s="5">
        <v>44486</v>
      </c>
      <c r="H16" s="4">
        <v>1</v>
      </c>
      <c r="I16" s="4">
        <v>1</v>
      </c>
      <c r="J16" s="4">
        <v>1</v>
      </c>
      <c r="K16" s="4" t="s">
        <v>29</v>
      </c>
      <c r="L16" s="4">
        <v>247.99</v>
      </c>
      <c r="M16" s="4">
        <v>247.99</v>
      </c>
      <c r="N16" s="4" t="s">
        <v>67</v>
      </c>
      <c r="O16" s="4" t="s">
        <v>56</v>
      </c>
      <c r="P16" s="4" t="s">
        <v>32</v>
      </c>
      <c r="Q16" s="4">
        <v>0</v>
      </c>
      <c r="R16" s="6">
        <v>44484</v>
      </c>
      <c r="S16" s="5">
        <v>44501</v>
      </c>
      <c r="T16" s="4" t="s">
        <v>33</v>
      </c>
      <c r="U16" s="4">
        <v>247.99</v>
      </c>
      <c r="V16" s="4">
        <v>0</v>
      </c>
      <c r="W16" s="4">
        <v>0</v>
      </c>
      <c r="X16" s="4">
        <v>2277977</v>
      </c>
    </row>
    <row r="17" s="4" customFormat="1" spans="1:25">
      <c r="A17" s="4">
        <v>16560007917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44485</v>
      </c>
      <c r="G17" s="5">
        <v>44486</v>
      </c>
      <c r="H17" s="4">
        <v>1</v>
      </c>
      <c r="I17" s="4">
        <v>1</v>
      </c>
      <c r="J17" s="4">
        <v>1</v>
      </c>
      <c r="K17" s="4" t="s">
        <v>29</v>
      </c>
      <c r="L17" s="4">
        <v>684.32</v>
      </c>
      <c r="M17" s="4">
        <v>684.32</v>
      </c>
      <c r="N17" s="4" t="s">
        <v>70</v>
      </c>
      <c r="O17" s="4" t="s">
        <v>56</v>
      </c>
      <c r="P17" s="4" t="s">
        <v>32</v>
      </c>
      <c r="Q17" s="4">
        <v>0</v>
      </c>
      <c r="R17" s="6">
        <v>44484</v>
      </c>
      <c r="S17" s="5">
        <v>44501</v>
      </c>
      <c r="T17" s="4" t="s">
        <v>33</v>
      </c>
      <c r="U17" s="4">
        <v>684.32</v>
      </c>
      <c r="V17" s="4">
        <v>0</v>
      </c>
      <c r="W17" s="4">
        <v>0</v>
      </c>
      <c r="X17" s="4">
        <v>2278087</v>
      </c>
      <c r="Y17" s="4" t="s">
        <v>71</v>
      </c>
    </row>
    <row r="18" s="4" customFormat="1" spans="1:24">
      <c r="A18" s="4">
        <v>16562637639</v>
      </c>
      <c r="B18" s="4" t="s">
        <v>25</v>
      </c>
      <c r="C18" s="4" t="s">
        <v>26</v>
      </c>
      <c r="D18" s="4" t="s">
        <v>47</v>
      </c>
      <c r="E18" s="4" t="s">
        <v>48</v>
      </c>
      <c r="F18" s="5">
        <v>44485</v>
      </c>
      <c r="G18" s="5">
        <v>44486</v>
      </c>
      <c r="H18" s="4">
        <v>1</v>
      </c>
      <c r="I18" s="4">
        <v>1</v>
      </c>
      <c r="J18" s="4">
        <v>1</v>
      </c>
      <c r="K18" s="4" t="s">
        <v>29</v>
      </c>
      <c r="L18" s="4">
        <v>282.62</v>
      </c>
      <c r="M18" s="4">
        <v>282.62</v>
      </c>
      <c r="N18" s="4" t="s">
        <v>72</v>
      </c>
      <c r="O18" s="4" t="s">
        <v>56</v>
      </c>
      <c r="P18" s="4" t="s">
        <v>32</v>
      </c>
      <c r="Q18" s="4">
        <v>0</v>
      </c>
      <c r="R18" s="6">
        <v>44485</v>
      </c>
      <c r="S18" s="5">
        <v>44501</v>
      </c>
      <c r="T18" s="4" t="s">
        <v>33</v>
      </c>
      <c r="U18" s="4">
        <v>282.62</v>
      </c>
      <c r="V18" s="4">
        <v>0</v>
      </c>
      <c r="W18" s="4">
        <v>0</v>
      </c>
      <c r="X18" s="4">
        <v>2278475</v>
      </c>
    </row>
    <row r="19" s="4" customFormat="1" spans="1:23">
      <c r="A19" s="4">
        <v>16562742058</v>
      </c>
      <c r="B19" s="4" t="s">
        <v>25</v>
      </c>
      <c r="C19" s="4" t="s">
        <v>26</v>
      </c>
      <c r="D19" s="4" t="s">
        <v>47</v>
      </c>
      <c r="E19" s="4" t="s">
        <v>48</v>
      </c>
      <c r="F19" s="5">
        <v>44485</v>
      </c>
      <c r="G19" s="5">
        <v>44486</v>
      </c>
      <c r="H19" s="4">
        <v>1</v>
      </c>
      <c r="I19" s="4">
        <v>1</v>
      </c>
      <c r="J19" s="4">
        <v>1</v>
      </c>
      <c r="K19" s="4" t="s">
        <v>29</v>
      </c>
      <c r="L19" s="4">
        <v>282.62</v>
      </c>
      <c r="M19" s="4">
        <v>282.62</v>
      </c>
      <c r="N19" s="4" t="s">
        <v>73</v>
      </c>
      <c r="O19" s="4" t="s">
        <v>56</v>
      </c>
      <c r="P19" s="4" t="s">
        <v>32</v>
      </c>
      <c r="Q19" s="4">
        <v>0</v>
      </c>
      <c r="R19" s="6">
        <v>44485</v>
      </c>
      <c r="S19" s="5">
        <v>44501</v>
      </c>
      <c r="T19" s="4" t="s">
        <v>33</v>
      </c>
      <c r="U19" s="4">
        <v>282.62</v>
      </c>
      <c r="V19" s="4">
        <v>0</v>
      </c>
      <c r="W19" s="4">
        <v>0</v>
      </c>
    </row>
    <row r="20" s="4" customFormat="1" spans="1:24">
      <c r="A20" s="4">
        <v>16571163396</v>
      </c>
      <c r="B20" s="4" t="s">
        <v>25</v>
      </c>
      <c r="C20" s="4" t="s">
        <v>26</v>
      </c>
      <c r="D20" s="4" t="s">
        <v>47</v>
      </c>
      <c r="E20" s="4" t="s">
        <v>48</v>
      </c>
      <c r="F20" s="5">
        <v>44485</v>
      </c>
      <c r="G20" s="5">
        <v>44486</v>
      </c>
      <c r="H20" s="4">
        <v>1</v>
      </c>
      <c r="I20" s="4">
        <v>1</v>
      </c>
      <c r="J20" s="4">
        <v>1</v>
      </c>
      <c r="K20" s="4" t="s">
        <v>29</v>
      </c>
      <c r="L20" s="4">
        <v>282.62</v>
      </c>
      <c r="M20" s="4">
        <v>282.62</v>
      </c>
      <c r="N20" s="4" t="s">
        <v>74</v>
      </c>
      <c r="O20" s="4" t="s">
        <v>56</v>
      </c>
      <c r="P20" s="4" t="s">
        <v>32</v>
      </c>
      <c r="Q20" s="4">
        <v>0</v>
      </c>
      <c r="R20" s="6">
        <v>44485</v>
      </c>
      <c r="S20" s="5">
        <v>44501</v>
      </c>
      <c r="T20" s="4" t="s">
        <v>33</v>
      </c>
      <c r="U20" s="4">
        <v>282.62</v>
      </c>
      <c r="V20" s="4">
        <v>0</v>
      </c>
      <c r="W20" s="4">
        <v>0</v>
      </c>
      <c r="X20" s="4">
        <v>2278593</v>
      </c>
    </row>
    <row r="21" s="4" customFormat="1" spans="1:24">
      <c r="A21" s="4">
        <v>16571267910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44485</v>
      </c>
      <c r="G21" s="5">
        <v>44486</v>
      </c>
      <c r="H21" s="4">
        <v>1</v>
      </c>
      <c r="I21" s="4">
        <v>1</v>
      </c>
      <c r="J21" s="4">
        <v>1</v>
      </c>
      <c r="K21" s="4" t="s">
        <v>29</v>
      </c>
      <c r="L21" s="4">
        <v>860</v>
      </c>
      <c r="M21" s="4">
        <v>860</v>
      </c>
      <c r="N21" s="4" t="s">
        <v>77</v>
      </c>
      <c r="O21" s="4" t="s">
        <v>56</v>
      </c>
      <c r="P21" s="4" t="s">
        <v>32</v>
      </c>
      <c r="Q21" s="4">
        <v>0</v>
      </c>
      <c r="R21" s="6">
        <v>44485</v>
      </c>
      <c r="S21" s="5">
        <v>44501</v>
      </c>
      <c r="T21" s="4" t="s">
        <v>33</v>
      </c>
      <c r="U21" s="4">
        <v>860</v>
      </c>
      <c r="V21" s="4">
        <v>0</v>
      </c>
      <c r="W21" s="4">
        <v>0</v>
      </c>
      <c r="X21" s="4">
        <v>2278606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H38" sqref="H38"/>
    </sheetView>
  </sheetViews>
  <sheetFormatPr defaultColWidth="9" defaultRowHeight="13.5"/>
  <cols>
    <col min="1" max="1" width="12" style="4" customWidth="1"/>
    <col min="2" max="3" width="11.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16541779472</v>
      </c>
      <c r="B2" s="5">
        <v>44483</v>
      </c>
      <c r="C2" s="5">
        <v>44485</v>
      </c>
      <c r="D2" s="4">
        <v>948.22</v>
      </c>
      <c r="E2" s="4" t="str">
        <f>VLOOKUP(A2,HOP!A:L,12,0)</f>
        <v>948.22</v>
      </c>
      <c r="F2" s="4" t="str">
        <f>VLOOKUP(A2,HOP!A:C,3,0)</f>
        <v>2277280</v>
      </c>
      <c r="G2" s="4">
        <f>D2-E2</f>
        <v>0</v>
      </c>
      <c r="H2" s="4" t="str">
        <f>$H$1&amp;F2</f>
        <v>，2277280</v>
      </c>
      <c r="I2" s="4" t="str">
        <f>VLOOKUP(A2,HOP!A:T,20,0)</f>
        <v>直连</v>
      </c>
    </row>
    <row r="3" s="4" customFormat="1" spans="1:9">
      <c r="A3" s="4">
        <v>16541993821</v>
      </c>
      <c r="B3" s="5">
        <v>44484</v>
      </c>
      <c r="C3" s="5">
        <v>44485</v>
      </c>
      <c r="D3" s="4">
        <v>177</v>
      </c>
      <c r="E3" s="4" t="str">
        <f>VLOOKUP(A3,HOP!A:L,12,0)</f>
        <v>177.00</v>
      </c>
      <c r="F3" s="4" t="str">
        <f>VLOOKUP(A3,HOP!A:C,3,0)</f>
        <v>2277295</v>
      </c>
      <c r="G3" s="4">
        <f t="shared" ref="G3:G21" si="0">D3-E3</f>
        <v>0</v>
      </c>
      <c r="H3" s="4" t="str">
        <f t="shared" ref="H3:H21" si="1">$H$1&amp;F3</f>
        <v>，2277295</v>
      </c>
      <c r="I3" s="4" t="str">
        <f>VLOOKUP(A3,HOP!A:T,20,0)</f>
        <v>直采</v>
      </c>
    </row>
    <row r="4" s="4" customFormat="1" spans="1:9">
      <c r="A4" s="4">
        <v>16548838331</v>
      </c>
      <c r="B4" s="5">
        <v>44484</v>
      </c>
      <c r="C4" s="5">
        <v>44485</v>
      </c>
      <c r="D4" s="4">
        <v>177</v>
      </c>
      <c r="E4" s="4" t="str">
        <f>VLOOKUP(A4,HOP!A:L,12,0)</f>
        <v>177.00</v>
      </c>
      <c r="F4" s="4" t="str">
        <f>VLOOKUP(A4,HOP!A:C,3,0)</f>
        <v>2277548</v>
      </c>
      <c r="G4" s="4">
        <f t="shared" si="0"/>
        <v>0</v>
      </c>
      <c r="H4" s="4" t="str">
        <f t="shared" si="1"/>
        <v>，2277548</v>
      </c>
      <c r="I4" s="4" t="str">
        <f>VLOOKUP(A4,HOP!A:T,20,0)</f>
        <v>直采</v>
      </c>
    </row>
    <row r="5" s="4" customFormat="1" spans="1:9">
      <c r="A5" s="4">
        <v>16550678616</v>
      </c>
      <c r="B5" s="5">
        <v>44484</v>
      </c>
      <c r="C5" s="5">
        <v>44485</v>
      </c>
      <c r="D5" s="4">
        <v>362.96</v>
      </c>
      <c r="E5" s="4" t="str">
        <f>VLOOKUP(A5,HOP!A:L,12,0)</f>
        <v>362.96</v>
      </c>
      <c r="F5" s="4" t="str">
        <f>VLOOKUP(A5,HOP!A:C,3,0)</f>
        <v>2277815</v>
      </c>
      <c r="G5" s="4">
        <f t="shared" si="0"/>
        <v>0</v>
      </c>
      <c r="H5" s="4" t="str">
        <f t="shared" si="1"/>
        <v>，2277815</v>
      </c>
      <c r="I5" s="4" t="str">
        <f>VLOOKUP(A5,HOP!A:T,20,0)</f>
        <v>直连</v>
      </c>
    </row>
    <row r="6" s="4" customFormat="1" spans="1:9">
      <c r="A6" s="4">
        <v>16557905162</v>
      </c>
      <c r="B6" s="5">
        <v>44484</v>
      </c>
      <c r="C6" s="5">
        <v>44485</v>
      </c>
      <c r="D6" s="4">
        <v>594</v>
      </c>
      <c r="E6" s="4" t="str">
        <f>VLOOKUP(A6,HOP!A:L,12,0)</f>
        <v>594.00</v>
      </c>
      <c r="F6" s="4" t="str">
        <f>VLOOKUP(A6,HOP!A:C,3,0)</f>
        <v>2277915</v>
      </c>
      <c r="G6" s="4">
        <f t="shared" si="0"/>
        <v>0</v>
      </c>
      <c r="H6" s="4" t="str">
        <f t="shared" si="1"/>
        <v>，2277915</v>
      </c>
      <c r="I6" s="4" t="str">
        <f>VLOOKUP(A6,HOP!A:T,20,0)</f>
        <v>直连</v>
      </c>
    </row>
    <row r="7" s="4" customFormat="1" spans="1:9">
      <c r="A7" s="4">
        <v>16557976689</v>
      </c>
      <c r="B7" s="5">
        <v>44484</v>
      </c>
      <c r="C7" s="5">
        <v>44485</v>
      </c>
      <c r="D7" s="4">
        <v>594</v>
      </c>
      <c r="E7" s="4" t="str">
        <f>VLOOKUP(A7,HOP!A:L,12,0)</f>
        <v>594.00</v>
      </c>
      <c r="F7" s="4" t="str">
        <f>VLOOKUP(A7,HOP!A:C,3,0)</f>
        <v>2277921</v>
      </c>
      <c r="G7" s="4">
        <f t="shared" si="0"/>
        <v>0</v>
      </c>
      <c r="H7" s="4" t="str">
        <f t="shared" si="1"/>
        <v>，2277921</v>
      </c>
      <c r="I7" s="4" t="str">
        <f>VLOOKUP(A7,HOP!A:T,20,0)</f>
        <v>直连</v>
      </c>
    </row>
    <row r="8" s="4" customFormat="1" spans="1:9">
      <c r="A8" s="4">
        <v>16558986347</v>
      </c>
      <c r="B8" s="5">
        <v>44484</v>
      </c>
      <c r="C8" s="5">
        <v>44485</v>
      </c>
      <c r="D8" s="4">
        <v>282.62</v>
      </c>
      <c r="E8" s="4" t="str">
        <f>VLOOKUP(A8,HOP!A:L,12,0)</f>
        <v>282.62</v>
      </c>
      <c r="F8" s="4" t="str">
        <f>VLOOKUP(A8,HOP!A:C,3,0)</f>
        <v>2277970</v>
      </c>
      <c r="G8" s="4">
        <f t="shared" si="0"/>
        <v>0</v>
      </c>
      <c r="H8" s="4" t="str">
        <f t="shared" si="1"/>
        <v>，2277970</v>
      </c>
      <c r="I8" s="4" t="str">
        <f>VLOOKUP(A8,HOP!A:T,20,0)</f>
        <v>直连</v>
      </c>
    </row>
    <row r="9" s="4" customFormat="1" spans="1:9">
      <c r="A9" s="4">
        <v>16560232815</v>
      </c>
      <c r="B9" s="5">
        <v>44484</v>
      </c>
      <c r="C9" s="5">
        <v>44485</v>
      </c>
      <c r="D9" s="4">
        <v>212</v>
      </c>
      <c r="E9" s="4" t="str">
        <f>VLOOKUP(A9,HOP!A:L,12,0)</f>
        <v>212.00</v>
      </c>
      <c r="F9" s="4" t="str">
        <f>VLOOKUP(A9,HOP!A:C,3,0)</f>
        <v>2278108</v>
      </c>
      <c r="G9" s="4">
        <f t="shared" si="0"/>
        <v>0</v>
      </c>
      <c r="H9" s="4" t="str">
        <f t="shared" si="1"/>
        <v>，2278108</v>
      </c>
      <c r="I9" s="4" t="str">
        <f>VLOOKUP(A9,HOP!A:T,20,0)</f>
        <v>直采</v>
      </c>
    </row>
    <row r="10" s="4" customFormat="1" spans="1:9">
      <c r="A10" s="4">
        <v>16523171829</v>
      </c>
      <c r="B10" s="5">
        <v>44483</v>
      </c>
      <c r="C10" s="5">
        <v>44486</v>
      </c>
      <c r="D10" s="4">
        <v>4500</v>
      </c>
      <c r="E10" s="4">
        <v>4500</v>
      </c>
      <c r="F10" s="4" t="str">
        <f>VLOOKUP(A10,HOP!A:C,3,0)</f>
        <v>2276127</v>
      </c>
      <c r="G10" s="4">
        <f t="shared" si="0"/>
        <v>0</v>
      </c>
      <c r="H10" s="4" t="str">
        <f t="shared" si="1"/>
        <v>，2276127</v>
      </c>
      <c r="I10" s="4" t="str">
        <f>VLOOKUP(A10,HOP!A:T,20,0)</f>
        <v>直采</v>
      </c>
    </row>
    <row r="11" s="4" customFormat="1" spans="1:9">
      <c r="A11" s="4">
        <v>16528227730</v>
      </c>
      <c r="B11" s="5">
        <v>44485</v>
      </c>
      <c r="C11" s="5">
        <v>44486</v>
      </c>
      <c r="D11" s="4">
        <v>595</v>
      </c>
      <c r="E11" s="4" t="str">
        <f>VLOOKUP(A11,HOP!A:L,12,0)</f>
        <v>595.00</v>
      </c>
      <c r="F11" s="4" t="str">
        <f>VLOOKUP(A11,HOP!A:C,3,0)</f>
        <v>2276207</v>
      </c>
      <c r="G11" s="4">
        <f t="shared" si="0"/>
        <v>0</v>
      </c>
      <c r="H11" s="4" t="str">
        <f t="shared" si="1"/>
        <v>，2276207</v>
      </c>
      <c r="I11" s="4" t="str">
        <f>VLOOKUP(A11,HOP!A:T,20,0)</f>
        <v>直连</v>
      </c>
    </row>
    <row r="12" s="4" customFormat="1" spans="1:9">
      <c r="A12" s="4">
        <v>16528783091</v>
      </c>
      <c r="B12" s="5">
        <v>44484</v>
      </c>
      <c r="C12" s="5">
        <v>44486</v>
      </c>
      <c r="D12" s="4">
        <v>354</v>
      </c>
      <c r="E12" s="4" t="str">
        <f>VLOOKUP(A12,HOP!A:L,12,0)</f>
        <v>354.00</v>
      </c>
      <c r="F12" s="4" t="str">
        <f>VLOOKUP(A12,HOP!A:C,3,0)</f>
        <v>2276238</v>
      </c>
      <c r="G12" s="4">
        <f t="shared" si="0"/>
        <v>0</v>
      </c>
      <c r="H12" s="4" t="str">
        <f t="shared" si="1"/>
        <v>，2276238</v>
      </c>
      <c r="I12" s="4" t="str">
        <f>VLOOKUP(A12,HOP!A:T,20,0)</f>
        <v>直采</v>
      </c>
    </row>
    <row r="13" s="4" customFormat="1" spans="1:9">
      <c r="A13" s="4">
        <v>16530552369</v>
      </c>
      <c r="B13" s="5">
        <v>44484</v>
      </c>
      <c r="C13" s="5">
        <v>44486</v>
      </c>
      <c r="D13" s="4">
        <v>1190</v>
      </c>
      <c r="E13" s="4" t="str">
        <f>VLOOKUP(A13,HOP!A:L,12,0)</f>
        <v>1190.00</v>
      </c>
      <c r="F13" s="4" t="str">
        <f>VLOOKUP(A13,HOP!A:C,3,0)</f>
        <v>2276385</v>
      </c>
      <c r="G13" s="4">
        <f t="shared" si="0"/>
        <v>0</v>
      </c>
      <c r="H13" s="4" t="str">
        <f t="shared" si="1"/>
        <v>，2276385</v>
      </c>
      <c r="I13" s="4" t="str">
        <f>VLOOKUP(A13,HOP!A:T,20,0)</f>
        <v>直连</v>
      </c>
    </row>
    <row r="14" s="4" customFormat="1" spans="1:10">
      <c r="A14" s="4">
        <v>16532859607</v>
      </c>
      <c r="B14" s="5">
        <v>44483</v>
      </c>
      <c r="C14" s="5">
        <v>44486</v>
      </c>
      <c r="D14" s="4">
        <v>750</v>
      </c>
      <c r="E14" s="4">
        <v>750</v>
      </c>
      <c r="F14" s="4">
        <v>2276127</v>
      </c>
      <c r="G14" s="4">
        <f t="shared" si="0"/>
        <v>0</v>
      </c>
      <c r="H14" s="4" t="str">
        <f t="shared" si="1"/>
        <v>，2276127</v>
      </c>
      <c r="I14" s="4" t="e">
        <f>VLOOKUP(A14,HOP!A:T,20,0)</f>
        <v>#N/A</v>
      </c>
      <c r="J14" s="4" t="s">
        <v>79</v>
      </c>
    </row>
    <row r="15" s="4" customFormat="1" spans="1:9">
      <c r="A15" s="4">
        <v>16547254656</v>
      </c>
      <c r="B15" s="5">
        <v>44485</v>
      </c>
      <c r="C15" s="5">
        <v>44486</v>
      </c>
      <c r="D15" s="4">
        <v>500</v>
      </c>
      <c r="E15" s="4" t="str">
        <f>VLOOKUP(A15,HOP!A:L,12,0)</f>
        <v>500.00</v>
      </c>
      <c r="F15" s="4" t="str">
        <f>VLOOKUP(A15,HOP!A:C,3,0)</f>
        <v>2277382</v>
      </c>
      <c r="G15" s="4">
        <f t="shared" si="0"/>
        <v>0</v>
      </c>
      <c r="H15" s="4" t="str">
        <f t="shared" si="1"/>
        <v>，2277382</v>
      </c>
      <c r="I15" s="4" t="str">
        <f>VLOOKUP(A15,HOP!A:T,20,0)</f>
        <v>直采</v>
      </c>
    </row>
    <row r="16" s="4" customFormat="1" spans="1:9">
      <c r="A16" s="4">
        <v>16559048625</v>
      </c>
      <c r="B16" s="5">
        <v>44485</v>
      </c>
      <c r="C16" s="5">
        <v>44486</v>
      </c>
      <c r="D16" s="4">
        <v>247.99</v>
      </c>
      <c r="E16" s="4" t="str">
        <f>VLOOKUP(A16,HOP!A:L,12,0)</f>
        <v>247.99</v>
      </c>
      <c r="F16" s="4" t="str">
        <f>VLOOKUP(A16,HOP!A:C,3,0)</f>
        <v>2277977</v>
      </c>
      <c r="G16" s="4">
        <f t="shared" si="0"/>
        <v>0</v>
      </c>
      <c r="H16" s="4" t="str">
        <f t="shared" si="1"/>
        <v>，2277977</v>
      </c>
      <c r="I16" s="4" t="str">
        <f>VLOOKUP(A16,HOP!A:T,20,0)</f>
        <v>直连</v>
      </c>
    </row>
    <row r="17" s="4" customFormat="1" spans="1:9">
      <c r="A17" s="4">
        <v>16560007917</v>
      </c>
      <c r="B17" s="5">
        <v>44485</v>
      </c>
      <c r="C17" s="5">
        <v>44486</v>
      </c>
      <c r="D17" s="4">
        <v>684.32</v>
      </c>
      <c r="E17" s="4" t="str">
        <f>VLOOKUP(A17,HOP!A:L,12,0)</f>
        <v>684.32</v>
      </c>
      <c r="F17" s="4" t="str">
        <f>VLOOKUP(A17,HOP!A:C,3,0)</f>
        <v>2278087</v>
      </c>
      <c r="G17" s="4">
        <f t="shared" si="0"/>
        <v>0</v>
      </c>
      <c r="H17" s="4" t="str">
        <f t="shared" si="1"/>
        <v>，2278087</v>
      </c>
      <c r="I17" s="4" t="str">
        <f>VLOOKUP(A17,HOP!A:T,20,0)</f>
        <v>直连</v>
      </c>
    </row>
    <row r="18" s="4" customFormat="1" spans="1:9">
      <c r="A18" s="4">
        <v>16562637639</v>
      </c>
      <c r="B18" s="5">
        <v>44485</v>
      </c>
      <c r="C18" s="5">
        <v>44486</v>
      </c>
      <c r="D18" s="4">
        <v>282.62</v>
      </c>
      <c r="E18" s="4" t="str">
        <f>VLOOKUP(A18,HOP!A:L,12,0)</f>
        <v>282.62</v>
      </c>
      <c r="F18" s="4" t="str">
        <f>VLOOKUP(A18,HOP!A:C,3,0)</f>
        <v>2278475</v>
      </c>
      <c r="G18" s="4">
        <f t="shared" si="0"/>
        <v>0</v>
      </c>
      <c r="H18" s="4" t="str">
        <f t="shared" si="1"/>
        <v>，2278475</v>
      </c>
      <c r="I18" s="4" t="str">
        <f>VLOOKUP(A18,HOP!A:T,20,0)</f>
        <v>直连</v>
      </c>
    </row>
    <row r="19" s="4" customFormat="1" spans="1:9">
      <c r="A19" s="4">
        <v>16562742058</v>
      </c>
      <c r="B19" s="5">
        <v>44485</v>
      </c>
      <c r="C19" s="5">
        <v>44486</v>
      </c>
      <c r="D19" s="4">
        <v>282.62</v>
      </c>
      <c r="E19" s="4" t="str">
        <f>VLOOKUP(A19,HOP!A:L,12,0)</f>
        <v>282.62</v>
      </c>
      <c r="F19" s="4" t="str">
        <f>VLOOKUP(A19,HOP!A:C,3,0)</f>
        <v>2278483</v>
      </c>
      <c r="G19" s="4">
        <f t="shared" si="0"/>
        <v>0</v>
      </c>
      <c r="H19" s="4" t="str">
        <f t="shared" si="1"/>
        <v>，2278483</v>
      </c>
      <c r="I19" s="4" t="str">
        <f>VLOOKUP(A19,HOP!A:T,20,0)</f>
        <v>直连</v>
      </c>
    </row>
    <row r="20" s="4" customFormat="1" spans="1:9">
      <c r="A20" s="4">
        <v>16571163396</v>
      </c>
      <c r="B20" s="5">
        <v>44485</v>
      </c>
      <c r="C20" s="5">
        <v>44486</v>
      </c>
      <c r="D20" s="4">
        <v>282.62</v>
      </c>
      <c r="E20" s="4" t="str">
        <f>VLOOKUP(A20,HOP!A:L,12,0)</f>
        <v>282.62</v>
      </c>
      <c r="F20" s="4" t="str">
        <f>VLOOKUP(A20,HOP!A:C,3,0)</f>
        <v>2278593</v>
      </c>
      <c r="G20" s="4">
        <f t="shared" si="0"/>
        <v>0</v>
      </c>
      <c r="H20" s="4" t="str">
        <f t="shared" si="1"/>
        <v>，2278593</v>
      </c>
      <c r="I20" s="4" t="str">
        <f>VLOOKUP(A20,HOP!A:T,20,0)</f>
        <v>直连</v>
      </c>
    </row>
    <row r="21" s="4" customFormat="1" spans="1:9">
      <c r="A21" s="4">
        <v>16571267910</v>
      </c>
      <c r="B21" s="5">
        <v>44485</v>
      </c>
      <c r="C21" s="5">
        <v>44486</v>
      </c>
      <c r="D21" s="4">
        <v>860</v>
      </c>
      <c r="E21" s="4" t="str">
        <f>VLOOKUP(A21,HOP!A:L,12,0)</f>
        <v>860.00</v>
      </c>
      <c r="F21" s="4" t="str">
        <f>VLOOKUP(A21,HOP!A:C,3,0)</f>
        <v>2278606</v>
      </c>
      <c r="G21" s="4">
        <f t="shared" si="0"/>
        <v>0</v>
      </c>
      <c r="H21" s="4" t="str">
        <f t="shared" si="1"/>
        <v>，2278606</v>
      </c>
      <c r="I21" s="4" t="str">
        <f>VLOOKUP(A21,HOP!A:T,20,0)</f>
        <v>直采</v>
      </c>
    </row>
    <row r="23" spans="4:4">
      <c r="D23" s="4">
        <f>SUM(D2:D22)</f>
        <v>13876.97</v>
      </c>
    </row>
    <row r="27" spans="1:5">
      <c r="A27" s="4" t="s">
        <v>80</v>
      </c>
      <c r="D27" s="4">
        <v>7530</v>
      </c>
      <c r="E27" s="4">
        <v>9144.82</v>
      </c>
    </row>
    <row r="28" spans="1:5">
      <c r="A28" s="4" t="s">
        <v>81</v>
      </c>
      <c r="D28" s="4">
        <v>6346.97</v>
      </c>
      <c r="E28" s="4">
        <v>7708.1</v>
      </c>
    </row>
    <row r="29" spans="1:5">
      <c r="A29" s="4" t="s">
        <v>82</v>
      </c>
      <c r="D29" s="4">
        <f>SUM(D27:D28)</f>
        <v>13876.97</v>
      </c>
      <c r="E29" s="4">
        <f>SUM(E27:E28)</f>
        <v>16852.92</v>
      </c>
    </row>
    <row r="30" spans="1:1">
      <c r="A30" s="4" t="s">
        <v>83</v>
      </c>
    </row>
  </sheetData>
  <autoFilter ref="A1:XFD2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16571267910</v>
      </c>
      <c r="B2" s="1" t="s">
        <v>101</v>
      </c>
      <c r="C2" s="1" t="s">
        <v>102</v>
      </c>
      <c r="D2" s="1" t="s">
        <v>103</v>
      </c>
      <c r="E2" s="1" t="s">
        <v>77</v>
      </c>
      <c r="F2" s="1" t="s">
        <v>101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16571163396</v>
      </c>
      <c r="B3" s="1" t="s">
        <v>101</v>
      </c>
      <c r="C3" s="1" t="s">
        <v>115</v>
      </c>
      <c r="D3" s="1" t="s">
        <v>116</v>
      </c>
      <c r="E3" s="1" t="s">
        <v>74</v>
      </c>
      <c r="F3" s="1" t="s">
        <v>101</v>
      </c>
      <c r="G3" s="1" t="s">
        <v>104</v>
      </c>
      <c r="H3" s="1" t="s">
        <v>105</v>
      </c>
      <c r="I3" s="1" t="s">
        <v>117</v>
      </c>
      <c r="J3" s="1" t="s">
        <v>107</v>
      </c>
      <c r="K3" s="1" t="s">
        <v>117</v>
      </c>
      <c r="L3" s="1" t="s">
        <v>117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118</v>
      </c>
      <c r="R3" s="1" t="s">
        <v>112</v>
      </c>
      <c r="S3" s="1" t="s">
        <v>113</v>
      </c>
      <c r="T3" s="1" t="s">
        <v>119</v>
      </c>
    </row>
    <row r="4" s="1" customFormat="1" spans="1:20">
      <c r="A4" s="3">
        <v>16562742058</v>
      </c>
      <c r="B4" s="1" t="s">
        <v>101</v>
      </c>
      <c r="C4" s="1" t="s">
        <v>120</v>
      </c>
      <c r="D4" s="1" t="s">
        <v>116</v>
      </c>
      <c r="E4" s="1" t="s">
        <v>73</v>
      </c>
      <c r="F4" s="1" t="s">
        <v>101</v>
      </c>
      <c r="G4" s="1" t="s">
        <v>104</v>
      </c>
      <c r="H4" s="1" t="s">
        <v>105</v>
      </c>
      <c r="I4" s="1" t="s">
        <v>117</v>
      </c>
      <c r="J4" s="1" t="s">
        <v>107</v>
      </c>
      <c r="K4" s="1" t="s">
        <v>117</v>
      </c>
      <c r="L4" s="1" t="s">
        <v>117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121</v>
      </c>
      <c r="R4" s="1" t="s">
        <v>112</v>
      </c>
      <c r="S4" s="1" t="s">
        <v>113</v>
      </c>
      <c r="T4" s="1" t="s">
        <v>119</v>
      </c>
    </row>
    <row r="5" s="1" customFormat="1" spans="1:20">
      <c r="A5" s="3">
        <v>16562637639</v>
      </c>
      <c r="B5" s="1" t="s">
        <v>101</v>
      </c>
      <c r="C5" s="1" t="s">
        <v>122</v>
      </c>
      <c r="D5" s="1" t="s">
        <v>116</v>
      </c>
      <c r="E5" s="1" t="s">
        <v>72</v>
      </c>
      <c r="F5" s="1" t="s">
        <v>101</v>
      </c>
      <c r="G5" s="1" t="s">
        <v>104</v>
      </c>
      <c r="H5" s="1" t="s">
        <v>105</v>
      </c>
      <c r="I5" s="1" t="s">
        <v>117</v>
      </c>
      <c r="J5" s="1" t="s">
        <v>107</v>
      </c>
      <c r="K5" s="1" t="s">
        <v>117</v>
      </c>
      <c r="L5" s="1" t="s">
        <v>117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123</v>
      </c>
      <c r="R5" s="1" t="s">
        <v>112</v>
      </c>
      <c r="S5" s="1" t="s">
        <v>113</v>
      </c>
      <c r="T5" s="1" t="s">
        <v>119</v>
      </c>
    </row>
    <row r="6" s="1" customFormat="1" spans="1:20">
      <c r="A6" s="3">
        <v>16560232815</v>
      </c>
      <c r="B6" s="1" t="s">
        <v>124</v>
      </c>
      <c r="C6" s="1" t="s">
        <v>125</v>
      </c>
      <c r="D6" s="1" t="s">
        <v>126</v>
      </c>
      <c r="E6" s="1" t="s">
        <v>52</v>
      </c>
      <c r="F6" s="1" t="s">
        <v>124</v>
      </c>
      <c r="G6" s="1" t="s">
        <v>101</v>
      </c>
      <c r="H6" s="1" t="s">
        <v>105</v>
      </c>
      <c r="I6" s="1" t="s">
        <v>127</v>
      </c>
      <c r="J6" s="1" t="s">
        <v>107</v>
      </c>
      <c r="K6" s="1" t="s">
        <v>127</v>
      </c>
      <c r="L6" s="1" t="s">
        <v>127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128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16560007917</v>
      </c>
      <c r="B7" s="1" t="s">
        <v>124</v>
      </c>
      <c r="C7" s="1" t="s">
        <v>129</v>
      </c>
      <c r="D7" s="1" t="s">
        <v>130</v>
      </c>
      <c r="E7" s="1" t="s">
        <v>70</v>
      </c>
      <c r="F7" s="1" t="s">
        <v>101</v>
      </c>
      <c r="G7" s="1" t="s">
        <v>104</v>
      </c>
      <c r="H7" s="1" t="s">
        <v>105</v>
      </c>
      <c r="I7" s="1" t="s">
        <v>131</v>
      </c>
      <c r="J7" s="1" t="s">
        <v>107</v>
      </c>
      <c r="K7" s="1" t="s">
        <v>131</v>
      </c>
      <c r="L7" s="1" t="s">
        <v>131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132</v>
      </c>
      <c r="R7" s="1" t="s">
        <v>112</v>
      </c>
      <c r="S7" s="1" t="s">
        <v>113</v>
      </c>
      <c r="T7" s="1" t="s">
        <v>119</v>
      </c>
    </row>
    <row r="8" s="1" customFormat="1" spans="1:20">
      <c r="A8" s="3">
        <v>16559048625</v>
      </c>
      <c r="B8" s="1" t="s">
        <v>124</v>
      </c>
      <c r="C8" s="1" t="s">
        <v>133</v>
      </c>
      <c r="D8" s="1" t="s">
        <v>134</v>
      </c>
      <c r="E8" s="1" t="s">
        <v>67</v>
      </c>
      <c r="F8" s="1" t="s">
        <v>101</v>
      </c>
      <c r="G8" s="1" t="s">
        <v>104</v>
      </c>
      <c r="H8" s="1" t="s">
        <v>105</v>
      </c>
      <c r="I8" s="1" t="s">
        <v>135</v>
      </c>
      <c r="J8" s="1" t="s">
        <v>107</v>
      </c>
      <c r="K8" s="1" t="s">
        <v>135</v>
      </c>
      <c r="L8" s="1" t="s">
        <v>135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136</v>
      </c>
      <c r="R8" s="1" t="s">
        <v>112</v>
      </c>
      <c r="S8" s="1" t="s">
        <v>113</v>
      </c>
      <c r="T8" s="1" t="s">
        <v>119</v>
      </c>
    </row>
    <row r="9" s="1" customFormat="1" spans="1:20">
      <c r="A9" s="3">
        <v>16558986347</v>
      </c>
      <c r="B9" s="1" t="s">
        <v>124</v>
      </c>
      <c r="C9" s="1" t="s">
        <v>137</v>
      </c>
      <c r="D9" s="1" t="s">
        <v>116</v>
      </c>
      <c r="E9" s="1" t="s">
        <v>49</v>
      </c>
      <c r="F9" s="1" t="s">
        <v>124</v>
      </c>
      <c r="G9" s="1" t="s">
        <v>101</v>
      </c>
      <c r="H9" s="1" t="s">
        <v>105</v>
      </c>
      <c r="I9" s="1" t="s">
        <v>117</v>
      </c>
      <c r="J9" s="1" t="s">
        <v>107</v>
      </c>
      <c r="K9" s="1" t="s">
        <v>117</v>
      </c>
      <c r="L9" s="1" t="s">
        <v>117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138</v>
      </c>
      <c r="R9" s="1" t="s">
        <v>112</v>
      </c>
      <c r="S9" s="1" t="s">
        <v>113</v>
      </c>
      <c r="T9" s="1" t="s">
        <v>119</v>
      </c>
    </row>
    <row r="10" s="1" customFormat="1" spans="1:20">
      <c r="A10" s="3">
        <v>16557976689</v>
      </c>
      <c r="B10" s="1" t="s">
        <v>124</v>
      </c>
      <c r="C10" s="1" t="s">
        <v>139</v>
      </c>
      <c r="D10" s="1" t="s">
        <v>140</v>
      </c>
      <c r="E10" s="1" t="s">
        <v>46</v>
      </c>
      <c r="F10" s="1" t="s">
        <v>124</v>
      </c>
      <c r="G10" s="1" t="s">
        <v>101</v>
      </c>
      <c r="H10" s="1" t="s">
        <v>105</v>
      </c>
      <c r="I10" s="1" t="s">
        <v>141</v>
      </c>
      <c r="J10" s="1" t="s">
        <v>107</v>
      </c>
      <c r="K10" s="1" t="s">
        <v>141</v>
      </c>
      <c r="L10" s="1" t="s">
        <v>141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142</v>
      </c>
      <c r="R10" s="1" t="s">
        <v>112</v>
      </c>
      <c r="S10" s="1" t="s">
        <v>113</v>
      </c>
      <c r="T10" s="1" t="s">
        <v>119</v>
      </c>
    </row>
    <row r="11" s="1" customFormat="1" spans="1:20">
      <c r="A11" s="3">
        <v>16557905162</v>
      </c>
      <c r="B11" s="1" t="s">
        <v>124</v>
      </c>
      <c r="C11" s="1" t="s">
        <v>143</v>
      </c>
      <c r="D11" s="1" t="s">
        <v>140</v>
      </c>
      <c r="E11" s="1" t="s">
        <v>44</v>
      </c>
      <c r="F11" s="1" t="s">
        <v>124</v>
      </c>
      <c r="G11" s="1" t="s">
        <v>101</v>
      </c>
      <c r="H11" s="1" t="s">
        <v>105</v>
      </c>
      <c r="I11" s="1" t="s">
        <v>141</v>
      </c>
      <c r="J11" s="1" t="s">
        <v>107</v>
      </c>
      <c r="K11" s="1" t="s">
        <v>141</v>
      </c>
      <c r="L11" s="1" t="s">
        <v>141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144</v>
      </c>
      <c r="R11" s="1" t="s">
        <v>112</v>
      </c>
      <c r="S11" s="1" t="s">
        <v>113</v>
      </c>
      <c r="T11" s="1" t="s">
        <v>119</v>
      </c>
    </row>
    <row r="12" s="1" customFormat="1" spans="1:20">
      <c r="A12" s="3">
        <v>16550678616</v>
      </c>
      <c r="B12" s="1" t="s">
        <v>124</v>
      </c>
      <c r="C12" s="1" t="s">
        <v>145</v>
      </c>
      <c r="D12" s="1" t="s">
        <v>146</v>
      </c>
      <c r="E12" s="1" t="s">
        <v>147</v>
      </c>
      <c r="F12" s="1" t="s">
        <v>124</v>
      </c>
      <c r="G12" s="1" t="s">
        <v>101</v>
      </c>
      <c r="H12" s="1" t="s">
        <v>105</v>
      </c>
      <c r="I12" s="1" t="s">
        <v>148</v>
      </c>
      <c r="J12" s="1" t="s">
        <v>107</v>
      </c>
      <c r="K12" s="1" t="s">
        <v>148</v>
      </c>
      <c r="L12" s="1" t="s">
        <v>148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149</v>
      </c>
      <c r="R12" s="1" t="s">
        <v>112</v>
      </c>
      <c r="S12" s="1" t="s">
        <v>113</v>
      </c>
      <c r="T12" s="1" t="s">
        <v>119</v>
      </c>
    </row>
    <row r="13" s="1" customFormat="1" spans="1:20">
      <c r="A13" s="3">
        <v>16548838331</v>
      </c>
      <c r="B13" s="1" t="s">
        <v>150</v>
      </c>
      <c r="C13" s="1" t="s">
        <v>151</v>
      </c>
      <c r="D13" s="1" t="s">
        <v>152</v>
      </c>
      <c r="E13" s="1" t="s">
        <v>38</v>
      </c>
      <c r="F13" s="1" t="s">
        <v>124</v>
      </c>
      <c r="G13" s="1" t="s">
        <v>101</v>
      </c>
      <c r="H13" s="1" t="s">
        <v>105</v>
      </c>
      <c r="I13" s="1" t="s">
        <v>153</v>
      </c>
      <c r="J13" s="1" t="s">
        <v>107</v>
      </c>
      <c r="K13" s="1" t="s">
        <v>153</v>
      </c>
      <c r="L13" s="1" t="s">
        <v>153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154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16547254656</v>
      </c>
      <c r="B14" s="1" t="s">
        <v>150</v>
      </c>
      <c r="C14" s="1" t="s">
        <v>155</v>
      </c>
      <c r="D14" s="1" t="s">
        <v>156</v>
      </c>
      <c r="E14" s="1" t="s">
        <v>64</v>
      </c>
      <c r="F14" s="1" t="s">
        <v>101</v>
      </c>
      <c r="G14" s="1" t="s">
        <v>104</v>
      </c>
      <c r="H14" s="1" t="s">
        <v>105</v>
      </c>
      <c r="I14" s="1" t="s">
        <v>157</v>
      </c>
      <c r="J14" s="1" t="s">
        <v>107</v>
      </c>
      <c r="K14" s="1" t="s">
        <v>157</v>
      </c>
      <c r="L14" s="1" t="s">
        <v>157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158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16541993821</v>
      </c>
      <c r="B15" s="1" t="s">
        <v>150</v>
      </c>
      <c r="C15" s="1" t="s">
        <v>159</v>
      </c>
      <c r="D15" s="1" t="s">
        <v>152</v>
      </c>
      <c r="E15" s="1" t="s">
        <v>36</v>
      </c>
      <c r="F15" s="1" t="s">
        <v>124</v>
      </c>
      <c r="G15" s="1" t="s">
        <v>101</v>
      </c>
      <c r="H15" s="1" t="s">
        <v>105</v>
      </c>
      <c r="I15" s="1" t="s">
        <v>153</v>
      </c>
      <c r="J15" s="1" t="s">
        <v>107</v>
      </c>
      <c r="K15" s="1" t="s">
        <v>153</v>
      </c>
      <c r="L15" s="1" t="s">
        <v>153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160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16541779472</v>
      </c>
      <c r="B16" s="1" t="s">
        <v>150</v>
      </c>
      <c r="C16" s="1" t="s">
        <v>161</v>
      </c>
      <c r="D16" s="1" t="s">
        <v>162</v>
      </c>
      <c r="E16" s="1" t="s">
        <v>30</v>
      </c>
      <c r="F16" s="1" t="s">
        <v>150</v>
      </c>
      <c r="G16" s="1" t="s">
        <v>101</v>
      </c>
      <c r="H16" s="1" t="s">
        <v>105</v>
      </c>
      <c r="I16" s="1" t="s">
        <v>163</v>
      </c>
      <c r="J16" s="1" t="s">
        <v>107</v>
      </c>
      <c r="K16" s="1" t="s">
        <v>163</v>
      </c>
      <c r="L16" s="1" t="s">
        <v>163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164</v>
      </c>
      <c r="R16" s="1" t="s">
        <v>112</v>
      </c>
      <c r="S16" s="1" t="s">
        <v>113</v>
      </c>
      <c r="T16" s="1" t="s">
        <v>119</v>
      </c>
    </row>
    <row r="17" s="1" customFormat="1" spans="1:20">
      <c r="A17" s="3">
        <v>16530552369</v>
      </c>
      <c r="B17" s="1" t="s">
        <v>165</v>
      </c>
      <c r="C17" s="1" t="s">
        <v>166</v>
      </c>
      <c r="D17" s="1" t="s">
        <v>140</v>
      </c>
      <c r="E17" s="1" t="s">
        <v>60</v>
      </c>
      <c r="F17" s="1" t="s">
        <v>124</v>
      </c>
      <c r="G17" s="1" t="s">
        <v>104</v>
      </c>
      <c r="H17" s="1" t="s">
        <v>105</v>
      </c>
      <c r="I17" s="1" t="s">
        <v>167</v>
      </c>
      <c r="J17" s="1" t="s">
        <v>107</v>
      </c>
      <c r="K17" s="1" t="s">
        <v>167</v>
      </c>
      <c r="L17" s="1" t="s">
        <v>167</v>
      </c>
      <c r="M17" s="1" t="s">
        <v>108</v>
      </c>
      <c r="N17" s="1" t="s">
        <v>108</v>
      </c>
      <c r="O17" s="1" t="s">
        <v>109</v>
      </c>
      <c r="P17" s="1" t="s">
        <v>110</v>
      </c>
      <c r="Q17" s="1" t="s">
        <v>168</v>
      </c>
      <c r="R17" s="1" t="s">
        <v>112</v>
      </c>
      <c r="S17" s="1" t="s">
        <v>113</v>
      </c>
      <c r="T17" s="1" t="s">
        <v>119</v>
      </c>
    </row>
    <row r="18" s="1" customFormat="1" spans="1:20">
      <c r="A18" s="3">
        <v>16528783091</v>
      </c>
      <c r="B18" s="1" t="s">
        <v>165</v>
      </c>
      <c r="C18" s="1" t="s">
        <v>169</v>
      </c>
      <c r="D18" s="1" t="s">
        <v>152</v>
      </c>
      <c r="E18" s="1" t="s">
        <v>59</v>
      </c>
      <c r="F18" s="1" t="s">
        <v>124</v>
      </c>
      <c r="G18" s="1" t="s">
        <v>104</v>
      </c>
      <c r="H18" s="1" t="s">
        <v>105</v>
      </c>
      <c r="I18" s="1" t="s">
        <v>170</v>
      </c>
      <c r="J18" s="1" t="s">
        <v>107</v>
      </c>
      <c r="K18" s="1" t="s">
        <v>170</v>
      </c>
      <c r="L18" s="1" t="s">
        <v>170</v>
      </c>
      <c r="M18" s="1" t="s">
        <v>108</v>
      </c>
      <c r="N18" s="1" t="s">
        <v>108</v>
      </c>
      <c r="O18" s="1" t="s">
        <v>109</v>
      </c>
      <c r="P18" s="1" t="s">
        <v>110</v>
      </c>
      <c r="Q18" s="1" t="s">
        <v>171</v>
      </c>
      <c r="R18" s="1" t="s">
        <v>112</v>
      </c>
      <c r="S18" s="1" t="s">
        <v>113</v>
      </c>
      <c r="T18" s="1" t="s">
        <v>114</v>
      </c>
    </row>
    <row r="19" s="1" customFormat="1" spans="1:20">
      <c r="A19" s="3">
        <v>16528227730</v>
      </c>
      <c r="B19" s="1" t="s">
        <v>165</v>
      </c>
      <c r="C19" s="1" t="s">
        <v>172</v>
      </c>
      <c r="D19" s="1" t="s">
        <v>140</v>
      </c>
      <c r="E19" s="1" t="s">
        <v>58</v>
      </c>
      <c r="F19" s="1" t="s">
        <v>101</v>
      </c>
      <c r="G19" s="1" t="s">
        <v>104</v>
      </c>
      <c r="H19" s="1" t="s">
        <v>105</v>
      </c>
      <c r="I19" s="1" t="s">
        <v>173</v>
      </c>
      <c r="J19" s="1" t="s">
        <v>107</v>
      </c>
      <c r="K19" s="1" t="s">
        <v>173</v>
      </c>
      <c r="L19" s="1" t="s">
        <v>173</v>
      </c>
      <c r="M19" s="1" t="s">
        <v>108</v>
      </c>
      <c r="N19" s="1" t="s">
        <v>108</v>
      </c>
      <c r="O19" s="1" t="s">
        <v>109</v>
      </c>
      <c r="P19" s="1" t="s">
        <v>110</v>
      </c>
      <c r="Q19" s="1" t="s">
        <v>174</v>
      </c>
      <c r="R19" s="1" t="s">
        <v>112</v>
      </c>
      <c r="S19" s="1" t="s">
        <v>113</v>
      </c>
      <c r="T19" s="1" t="s">
        <v>119</v>
      </c>
    </row>
    <row r="20" s="1" customFormat="1" spans="1:20">
      <c r="A20" s="3">
        <v>16523171829</v>
      </c>
      <c r="B20" s="1" t="s">
        <v>165</v>
      </c>
      <c r="C20" s="1" t="s">
        <v>175</v>
      </c>
      <c r="D20" s="1" t="s">
        <v>176</v>
      </c>
      <c r="E20" s="1" t="s">
        <v>55</v>
      </c>
      <c r="F20" s="1" t="s">
        <v>150</v>
      </c>
      <c r="G20" s="1" t="s">
        <v>104</v>
      </c>
      <c r="H20" s="1" t="s">
        <v>105</v>
      </c>
      <c r="I20" s="1" t="s">
        <v>177</v>
      </c>
      <c r="J20" s="1" t="s">
        <v>107</v>
      </c>
      <c r="K20" s="1" t="s">
        <v>177</v>
      </c>
      <c r="L20" s="1" t="s">
        <v>178</v>
      </c>
      <c r="M20" s="1" t="s">
        <v>179</v>
      </c>
      <c r="N20" s="1" t="s">
        <v>179</v>
      </c>
      <c r="O20" s="1" t="s">
        <v>109</v>
      </c>
      <c r="P20" s="1" t="s">
        <v>110</v>
      </c>
      <c r="Q20" s="1" t="s">
        <v>180</v>
      </c>
      <c r="R20" s="1" t="s">
        <v>112</v>
      </c>
      <c r="S20" s="1" t="s">
        <v>113</v>
      </c>
      <c r="T20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2021-11-01T01:27:38Z</dcterms:created>
  <dcterms:modified xsi:type="dcterms:W3CDTF">2021-11-01T01:41:01Z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23A231CB8E424BB2983DB334070BD655</vt:lpwstr>
  </property>
  <property fmtid="{D5CDD505-2E9C-101B-9397-08002B2CF9AE}" pid="3" name="KSOProductBuildVer">
    <vt:lpwstr>2052-11.1.0.10938</vt:lpwstr>
  </property>
</Properties>
</file>