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<sst xmlns="http://schemas.openxmlformats.org/spreadsheetml/2006/main" count="1196" uniqueCount="333">
  <si>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</si>
  <si>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</si>
  <si>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</si>
  <si>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</si>
  <si>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</si>
  <si>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</si>
  <si>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</si>
  <si>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</si>
  <si>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</si>
  <si>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</si>
  <si>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</si>
  <si>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</si>
  <si>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</si>
  <si>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</si>
  <si>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</si>
  <si>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</si>
  <si>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</si>
  <si>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</si>
  <si>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</si>
  <si>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</si>
  <si>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</si>
  <si>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</si>
  <si>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</si>
  <si>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</si>
  <si>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</si>
  <si>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</si>
  <si>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</si>
  <si>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[安顺]安顺豪生温泉度假酒店(80625373)</t>
  </si>
  <si>
    <t>豪庭大床房&lt;双人入住&gt;&lt;中宾&gt;&lt;日历房套餐高价值&gt;&lt;双早&gt;&lt;新酒店礼盒&gt;</t>
  </si>
  <si>
    <t>CNY</t>
  </si>
  <si>
    <t>廖经飞</t>
  </si>
  <si>
    <t>CA11323211031CNY</t>
  </si>
  <si>
    <t>未提现</t>
  </si>
  <si>
    <t>携程开票</t>
  </si>
  <si>
    <t>取消</t>
  </si>
  <si>
    <t>[洛阳]格林豪泰酒店(洛阳火车站王府井王城公园店)(72916904)</t>
  </si>
  <si>
    <t>商务双床房&lt;双人入住&gt;&lt;内宾&gt;&lt;预付&gt;&lt;无早&gt;</t>
  </si>
  <si>
    <t>刘青青</t>
  </si>
  <si>
    <t>[上海]上海富悦大酒店(60986722)</t>
  </si>
  <si>
    <t>高级双床房&lt;双人入住&gt;&lt;内宾&gt;&lt;预付&gt;&lt;双早&gt;</t>
  </si>
  <si>
    <t>王春艳</t>
  </si>
  <si>
    <t>[上海]上海锦江饭店(60981617)</t>
  </si>
  <si>
    <t>锦北楼尊贵豪华套房&lt;双人入住&gt;&lt;内宾&gt;&lt;预付&gt;&lt;双早&gt;</t>
  </si>
  <si>
    <t>杜啸晓</t>
  </si>
  <si>
    <t>acknowledge</t>
  </si>
  <si>
    <t>[重庆]7天优品酒店(重庆红旗河沟加州店)(66021228)</t>
  </si>
  <si>
    <t>优品大床房&lt;双人入住&gt;&lt;内宾&gt;&lt;预付&gt;&lt;双早&gt;</t>
  </si>
  <si>
    <t>周华峰</t>
  </si>
  <si>
    <t>[和平]和平热龙温泉度假村(71638387)</t>
  </si>
  <si>
    <t>南湖东岸别墅大床房&lt;特惠专享&gt;&lt;双人入住&gt;&lt;双早&gt;</t>
  </si>
  <si>
    <t>胡文茂</t>
  </si>
  <si>
    <t>[吉安]吉安庐陵东方宾馆(71450971)</t>
  </si>
  <si>
    <t>豪华大床房&lt;双人入住&gt;&lt;内宾&gt;&lt;预付&gt;&lt;双早&gt;</t>
  </si>
  <si>
    <t>刘军</t>
  </si>
  <si>
    <t>[丹江口]武当山建国饭店(54944307)</t>
  </si>
  <si>
    <t>高级双床房&lt;内宾&gt;&lt;双人入住&gt;&lt;预付&gt;&lt;无早&gt;</t>
  </si>
  <si>
    <t>胡耀</t>
  </si>
  <si>
    <t>[杭州]杭州运河祈利酒店(54944527)</t>
  </si>
  <si>
    <t>张晶</t>
  </si>
  <si>
    <t>[淄博]尚客优精选酒店(淄博张店区金晶大道万象汇店)(71990130)</t>
  </si>
  <si>
    <t>特惠大床房(无窗)&lt;双人入住&gt;&lt;内宾&gt;&lt;预付&gt;&lt;无早&gt;</t>
  </si>
  <si>
    <t>刘峻</t>
  </si>
  <si>
    <t>[临沂]临沂华美达酒店(61265313)</t>
  </si>
  <si>
    <t>豪华商务房&lt;双人入住&gt;&lt;内宾&gt;&lt;预付&gt;&lt;双早&gt;</t>
  </si>
  <si>
    <t>刘洪涛</t>
  </si>
  <si>
    <t>[福州]锦江之星风尚(福州宜家鼓山店)(65976734)</t>
  </si>
  <si>
    <t>商务标准房a&lt;双人入住&gt;&lt;内宾&gt;&lt;预付&gt;&lt;无早&gt;</t>
  </si>
  <si>
    <t>韦承满</t>
  </si>
  <si>
    <t>商务房A&lt;双人入住&gt;&lt;内宾&gt;&lt;预付&gt;&lt;无早&gt;</t>
  </si>
  <si>
    <t>[桂林]城市便捷酒店(桂林市政府店)(72814640)</t>
  </si>
  <si>
    <t>标准双床房&lt;双人入住&gt;&lt;内宾&gt;&lt;预付&gt;&lt;无早&gt;</t>
  </si>
  <si>
    <t>郭光前</t>
  </si>
  <si>
    <t>豪华双床房&lt;双人入住&gt;&lt;内宾&gt;&lt;预付&gt;&lt;双早&gt;</t>
  </si>
  <si>
    <t>余庆斌</t>
  </si>
  <si>
    <t>[苏州]格林豪泰智选酒店(苏州石湖苏蠡路店)(64185940)</t>
  </si>
  <si>
    <t>1.8米大床房&lt;双人入住&gt;&lt;内宾&gt;&lt;预付&gt;&lt;无早&gt;</t>
  </si>
  <si>
    <t>王大成</t>
  </si>
  <si>
    <t>[连州]维也纳智好酒店(连州大厦店)(72922701)</t>
  </si>
  <si>
    <t>吴美忠</t>
  </si>
  <si>
    <t>[梅州]梅州麓湖山酒店(62500328)</t>
  </si>
  <si>
    <t>主楼标准双床房&lt;双床&gt;&lt;双人入住&gt;&lt;双早&gt;&lt;新酒店礼盒&gt;</t>
  </si>
  <si>
    <t>周华汉</t>
  </si>
  <si>
    <t>[昆山]锦江之星(昆山春晖路店)(64184110)</t>
  </si>
  <si>
    <t>标准房C&lt;双人入住&gt;&lt;内宾&gt;&lt;预付&gt;&lt;无早&gt;</t>
  </si>
  <si>
    <t>范士星</t>
  </si>
  <si>
    <t>[深圳]山水时尚酒店(深圳华强北店)(60986701)</t>
  </si>
  <si>
    <t>高级大床房&lt;双人入住&gt;&lt;内宾&gt;&lt;预付&gt;&lt;无早&gt;</t>
  </si>
  <si>
    <t>钟贤光</t>
  </si>
  <si>
    <t>黄芳</t>
  </si>
  <si>
    <t>[上海]上海静安昆仑大酒店(60984423)</t>
  </si>
  <si>
    <t>高级豪华全景房&lt;双人入住&gt;&lt;内宾&gt;&lt;预付&gt;&lt;双早&gt;</t>
  </si>
  <si>
    <t>周贵明</t>
  </si>
  <si>
    <t>[苏州]锦江之星(苏州宝带路地铁站店)(69030740)</t>
  </si>
  <si>
    <t>商务房B&lt;内宾&gt;&lt;双人入住&gt;&lt;预付&gt;&lt;无早&gt;</t>
  </si>
  <si>
    <t>黄永波</t>
  </si>
  <si>
    <t>[桐乡]花筑·乌镇悦厢人文艺术客栈(69068740)</t>
  </si>
  <si>
    <t>清雅独立庭院房&lt;双人入住&gt;&lt;内宾&gt;&lt;预付&gt;&lt;无早&gt;</t>
  </si>
  <si>
    <t>熊俊</t>
  </si>
  <si>
    <t>CA11323211101CNY</t>
  </si>
  <si>
    <t>欧阳宁晖</t>
  </si>
  <si>
    <t>韩式家庭房&lt;双人入住&gt;&lt;内宾&gt;&lt;预付&gt;&lt;无早&gt;</t>
  </si>
  <si>
    <t>包那仁朝格吐</t>
  </si>
  <si>
    <t>[杭州]杭州东站智选假日酒店(60985516)</t>
  </si>
  <si>
    <t>姚铭</t>
  </si>
  <si>
    <t>[芜湖]芜湖新百金陵大酒店(73247716)</t>
  </si>
  <si>
    <t>经济商旅大床房&lt;双人入住&gt;&lt;内宾&gt;&lt;预付&gt;&lt;无早&gt;</t>
  </si>
  <si>
    <t>朱颜娇</t>
  </si>
  <si>
    <t>[苏州]锦江之星(苏州木渎古镇店)(71450556)</t>
  </si>
  <si>
    <t>标准间A&lt;双人入住&gt;&lt;内宾&gt;&lt;预付&gt;&lt;无早&gt;</t>
  </si>
  <si>
    <t>黄柏林</t>
  </si>
  <si>
    <t>[上海]上海裕景大饭店(54938727)</t>
  </si>
  <si>
    <t>裕景房&lt;双人入住&gt;&lt;内宾&gt;&lt;预付&gt;&lt;双早&gt;</t>
  </si>
  <si>
    <t>徐华松,孔繁晰,席航</t>
  </si>
  <si>
    <t>轻奢大床房&lt;双人入住&gt;&lt;中宾&gt;&lt;日历房套餐高价值&gt;&lt;双早&gt;&lt;新酒店礼盒&gt;</t>
  </si>
  <si>
    <t>黄芳芳</t>
  </si>
  <si>
    <t>[深圳]维也纳国际酒店(深圳福田区景田店)(74989071)</t>
  </si>
  <si>
    <t>林仁智</t>
  </si>
  <si>
    <t>[上海]维也纳酒店(上海长兴岛店)(79021170)</t>
  </si>
  <si>
    <t>豪华大床房&lt;双人入住&gt;&lt;内宾&gt;&lt;预付&gt;&lt;无早&gt;</t>
  </si>
  <si>
    <t>刘晓晨</t>
  </si>
  <si>
    <t>[西昌]希岸·轻雅酒店(西昌邛海湿地公园店)(73259739)</t>
  </si>
  <si>
    <t>玲珑大床房&lt;双人入住&gt;&lt;内宾&gt;&lt;预付&gt;&lt;无早&gt;</t>
  </si>
  <si>
    <t>杨立</t>
  </si>
  <si>
    <t>[广州]7天连锁酒店(广州梅花园地铁站店)(66087786)</t>
  </si>
  <si>
    <t>精选大床房&lt;双人入住&gt;&lt;内宾&gt;&lt;预付&gt;&lt;无早&gt;</t>
  </si>
  <si>
    <t>赵志华</t>
  </si>
  <si>
    <t>王朋生</t>
  </si>
  <si>
    <t>[池州]尚客优酒店(池州站前区火车站店)(71988789)</t>
  </si>
  <si>
    <t>标准大床房(无窗)&lt;双人入住&gt;&lt;内宾&gt;&lt;预付&gt;&lt;无早&gt;</t>
  </si>
  <si>
    <t>欧阳祎镗</t>
  </si>
  <si>
    <t>[南召]兰欧酒店(南召人民路店)(69046063)</t>
  </si>
  <si>
    <t>兰欧豪华大床房&lt;双人入住&gt;&lt;内宾&gt;&lt;预付&gt;&lt;双早&gt;</t>
  </si>
  <si>
    <t>王雨晨</t>
  </si>
  <si>
    <t>[珠海]派·酒店(珠海城职院航空城海景店)(65990190)</t>
  </si>
  <si>
    <t>黄建新</t>
  </si>
  <si>
    <t>[贵阳]贵阳溪山里酒店(80624984)</t>
  </si>
  <si>
    <t>高级大床房&lt;双人入住&gt;&lt;中宾&gt;&lt;双早&gt;</t>
  </si>
  <si>
    <t>蔡世峰</t>
  </si>
  <si>
    <t>[郑州]7天酒店(郑州齐礼阎地铁站郑密路店)(73283216)</t>
  </si>
  <si>
    <t>裴小旭</t>
  </si>
  <si>
    <t>[韶关]维也纳酒店(韶关矿山公园店)(79027905)</t>
  </si>
  <si>
    <t>臻礼大床房&lt;双人入住&gt;&lt;内宾&gt;&lt;预付&gt;&lt;无早&gt;</t>
  </si>
  <si>
    <t>叶国乐</t>
  </si>
  <si>
    <t>[苏州]锦江之星(苏州石湖国际教育园店)(60986907)</t>
  </si>
  <si>
    <t>标准房A&lt;双人入住&gt;&lt;内宾&gt;&lt;预付&gt;&lt;无早&gt;</t>
  </si>
  <si>
    <t>陆燕平</t>
  </si>
  <si>
    <t>，</t>
  </si>
  <si>
    <t>录错渠道</t>
  </si>
  <si>
    <t>202110280937550021</t>
  </si>
  <si>
    <t>房集</t>
  </si>
  <si>
    <t>A211101100824481</t>
  </si>
  <si>
    <t>A211101100908481</t>
  </si>
  <si>
    <t>A211101100951481</t>
  </si>
  <si>
    <t>i211101100530 房集：357.85元</t>
  </si>
  <si>
    <t>CNY / HKD 当前参考汇率: 1.214452076</t>
  </si>
  <si>
    <t>总计：17508.75 CNY/
21263.54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</si>
  <si>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</si>
  <si>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</si>
  <si>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</si>
  <si>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</si>
  <si>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</si>
  <si>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</si>
  <si>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</si>
  <si>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</si>
  <si>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</si>
  <si>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</si>
  <si>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</si>
  <si>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</si>
  <si>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</si>
  <si>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</si>
  <si>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</si>
  <si>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</si>
  <si>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</si>
  <si>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2021-10-28</t>
  </si>
  <si>
    <t>2284764</t>
  </si>
  <si>
    <t>锦江之星(苏州石湖国际教育园店)</t>
  </si>
  <si>
    <t>2021-10-29</t>
  </si>
  <si>
    <t>退房日月结</t>
  </si>
  <si>
    <t>224.71</t>
  </si>
  <si>
    <t>RMB</t>
  </si>
  <si>
    <t>0</t>
  </si>
  <si>
    <t>0.00</t>
  </si>
  <si>
    <t>携程汇智国内直连</t>
  </si>
  <si>
    <t>2021-10-28 23:09:38</t>
  </si>
  <si>
    <t>否</t>
  </si>
  <si>
    <t>汇智国际旅游发展有限公司</t>
  </si>
  <si>
    <t>直连</t>
  </si>
  <si>
    <t>2284739</t>
  </si>
  <si>
    <t>维也纳酒店(韶关矿山公园店)</t>
  </si>
  <si>
    <t>352.74</t>
  </si>
  <si>
    <t>2021-10-28 22:36:21</t>
  </si>
  <si>
    <t>2284672</t>
  </si>
  <si>
    <t>7天酒店(郑州齐礼阎地铁站郑密路店)</t>
  </si>
  <si>
    <t>336.90</t>
  </si>
  <si>
    <t>2021-10-28 20:48:04</t>
  </si>
  <si>
    <t>2284646</t>
  </si>
  <si>
    <t>贵阳溪山里酒店</t>
  </si>
  <si>
    <t>473.28</t>
  </si>
  <si>
    <t>2021-10-28 20:01:12</t>
  </si>
  <si>
    <t>直采</t>
  </si>
  <si>
    <t>2284543</t>
  </si>
  <si>
    <t>派·酒店(珠海城职院航空城海景店)</t>
  </si>
  <si>
    <t>182.43</t>
  </si>
  <si>
    <t>2021-10-28 17:07:28</t>
  </si>
  <si>
    <t>2284532</t>
  </si>
  <si>
    <t>兰欧酒店(南召人民路店)</t>
  </si>
  <si>
    <t>192.51</t>
  </si>
  <si>
    <t>2021-10-28 16:45:47</t>
  </si>
  <si>
    <t>2284514</t>
  </si>
  <si>
    <t>尚客优快捷酒店（池州火车站店）</t>
  </si>
  <si>
    <t>110.70</t>
  </si>
  <si>
    <t>2021-10-28 15:59:23</t>
  </si>
  <si>
    <t>2284395</t>
  </si>
  <si>
    <t>尚客优精选酒店(淄博张店区金晶大道万象汇店)</t>
  </si>
  <si>
    <t>107.63</t>
  </si>
  <si>
    <t>2021-10-28 11:15:53</t>
  </si>
  <si>
    <t>2284390</t>
  </si>
  <si>
    <t>7天连锁酒店（广州梅花园地铁站店）</t>
  </si>
  <si>
    <t>125.34</t>
  </si>
  <si>
    <t>2021-10-28 11:09:14</t>
  </si>
  <si>
    <t>2284381</t>
  </si>
  <si>
    <t>希岸·轻雅酒店(西昌邛海湿地公园店)</t>
  </si>
  <si>
    <t>246.51</t>
  </si>
  <si>
    <t>2021-10-28 10:54:56</t>
  </si>
  <si>
    <t>2284373</t>
  </si>
  <si>
    <t>维也纳酒店(上海长兴岛店)</t>
  </si>
  <si>
    <t>286.52</t>
  </si>
  <si>
    <t>-286</t>
  </si>
  <si>
    <t>2021-10-28 10:20:11</t>
  </si>
  <si>
    <t>2284363</t>
  </si>
  <si>
    <t>维也纳国际酒店(深圳景田店)</t>
  </si>
  <si>
    <t>481.76</t>
  </si>
  <si>
    <t>2021-10-28 09:40:24</t>
  </si>
  <si>
    <t>2021-10-27</t>
  </si>
  <si>
    <t>2284199</t>
  </si>
  <si>
    <t>锦江之星(苏州宝带路地铁站店)</t>
  </si>
  <si>
    <t>216.31</t>
  </si>
  <si>
    <t>2021-10-27 23:18:53</t>
  </si>
  <si>
    <t>2284195</t>
  </si>
  <si>
    <t>上海静安昆仑大酒店</t>
  </si>
  <si>
    <t>948.27</t>
  </si>
  <si>
    <t>2021-10-27 23:03:00</t>
  </si>
  <si>
    <t>2284181</t>
  </si>
  <si>
    <t>山水时尚酒店(深圳华强北店)</t>
  </si>
  <si>
    <t>262.82</t>
  </si>
  <si>
    <t>2021-10-27 22:32:17</t>
  </si>
  <si>
    <t>2284176</t>
  </si>
  <si>
    <t>锦江之星(昆山春晖路店)</t>
  </si>
  <si>
    <t>171.80</t>
  </si>
  <si>
    <t>2021-10-27 22:15:17</t>
  </si>
  <si>
    <t>2284161</t>
  </si>
  <si>
    <t>梅州麓湖山酒店</t>
  </si>
  <si>
    <t>335.21</t>
  </si>
  <si>
    <t>2021-10-27 21:39:42</t>
  </si>
  <si>
    <t>Saas酒店</t>
  </si>
  <si>
    <t>2284155</t>
  </si>
  <si>
    <t>维也纳智好酒店(连州大厦店)</t>
  </si>
  <si>
    <t>203.97</t>
  </si>
  <si>
    <t>2021-10-27 21:20:03</t>
  </si>
  <si>
    <t>2284147</t>
  </si>
  <si>
    <t>格林豪泰(苏州石湖苏蠡路店)</t>
  </si>
  <si>
    <t>155.76</t>
  </si>
  <si>
    <t>2021-10-27 20:57:56</t>
  </si>
  <si>
    <t>2284079</t>
  </si>
  <si>
    <t>吉安庐陵东方宾馆</t>
  </si>
  <si>
    <t>504.70</t>
  </si>
  <si>
    <t>2021-10-27 18:18:20</t>
  </si>
  <si>
    <t>2284063</t>
  </si>
  <si>
    <t>城市便捷酒店(桂林市政府店)</t>
  </si>
  <si>
    <t>194.90</t>
  </si>
  <si>
    <t>2021-10-27 17:36:28</t>
  </si>
  <si>
    <t>2284033</t>
  </si>
  <si>
    <t>锦江之星风尚(福州宜家鼓山店)</t>
  </si>
  <si>
    <t>204.82</t>
  </si>
  <si>
    <t>2021-10-27 15:48:48</t>
  </si>
  <si>
    <t>2284030</t>
  </si>
  <si>
    <t>213.50</t>
  </si>
  <si>
    <t>2021-10-27 15:47:50</t>
  </si>
  <si>
    <t>2284021</t>
  </si>
  <si>
    <t>临沂华美达酒店</t>
  </si>
  <si>
    <t>292.58</t>
  </si>
  <si>
    <t>2021-10-27 15:01:34</t>
  </si>
  <si>
    <t>2283980</t>
  </si>
  <si>
    <t>2021-10-27 13:45:58</t>
  </si>
  <si>
    <t>2283963</t>
  </si>
  <si>
    <t>上海裕景大饭店</t>
  </si>
  <si>
    <t>2042.64</t>
  </si>
  <si>
    <t>2021-10-27 13:02:42</t>
  </si>
  <si>
    <t>2283924</t>
  </si>
  <si>
    <t>武当山建国饭店</t>
  </si>
  <si>
    <t>528.72</t>
  </si>
  <si>
    <t>2021-10-27 11:30:36</t>
  </si>
  <si>
    <t>2283912</t>
  </si>
  <si>
    <t>锦江之星(苏州木渎古镇店)</t>
  </si>
  <si>
    <t>163.97</t>
  </si>
  <si>
    <t>2021-10-27 10:55:15</t>
  </si>
  <si>
    <t>2283892</t>
  </si>
  <si>
    <t>芜湖新百金陵大酒店</t>
  </si>
  <si>
    <t>223.11</t>
  </si>
  <si>
    <t>2021-10-27 10:13:32</t>
  </si>
  <si>
    <t>2021-10-26</t>
  </si>
  <si>
    <t>2283632</t>
  </si>
  <si>
    <t>杭州东站智选假日酒店</t>
  </si>
  <si>
    <t>392.58</t>
  </si>
  <si>
    <t>2021-10-26 20:51:43</t>
  </si>
  <si>
    <t>2283616</t>
  </si>
  <si>
    <t>273.59</t>
  </si>
  <si>
    <t>2021-10-26 20:12:25</t>
  </si>
  <si>
    <t>2283444</t>
  </si>
  <si>
    <t>7天优品酒店(重庆红旗河沟加州店)</t>
  </si>
  <si>
    <t>184.90</t>
  </si>
  <si>
    <t>2021-10-26 12:18:27</t>
  </si>
  <si>
    <t>2283280</t>
  </si>
  <si>
    <t>1021.08</t>
  </si>
  <si>
    <t>2021-10-26 00:37:26</t>
  </si>
  <si>
    <t>2021-10-25</t>
  </si>
  <si>
    <t>2283183</t>
  </si>
  <si>
    <t>上海锦江饭店</t>
  </si>
  <si>
    <t>2531.94</t>
  </si>
  <si>
    <t>2021-10-25 20:13:50</t>
  </si>
  <si>
    <t>2282912</t>
  </si>
  <si>
    <t>花筑·乌镇悦厢人文艺术客栈</t>
  </si>
  <si>
    <t>232.30</t>
  </si>
  <si>
    <t>2021-10-25 06:30:27</t>
  </si>
  <si>
    <t>2021-10-24</t>
  </si>
  <si>
    <t>2282747</t>
  </si>
  <si>
    <t>上海富悦大酒店</t>
  </si>
  <si>
    <t>2269.68</t>
  </si>
  <si>
    <t>2021-10-24 20:43:27</t>
  </si>
  <si>
    <t>2282671</t>
  </si>
  <si>
    <t>格林豪泰酒店(洛阳火车站王府井王城公园店)</t>
  </si>
  <si>
    <t>189.61</t>
  </si>
  <si>
    <t>2021-10-24 18:10:18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</si>
</sst>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16602824887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44495</v>
      </c>
      <c r="G2" s="5">
        <v>44497</v>
      </c>
      <c r="H2" s="4">
        <v>1</v>
      </c>
      <c r="I2" s="4">
        <v>2</v>
      </c>
      <c r="J2" s="4">
        <v>2</v>
      </c>
      <c r="K2" s="4" t="s">
        <v>29</v>
      </c>
      <c r="L2" s="4">
        <v>761.6</v>
      </c>
      <c r="M2" s="4">
        <v>761.6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44500</v>
      </c>
      <c r="T2" s="4" t="s">
        <v>33</v>
      </c>
      <c r="U2" s="4">
        <v>761.6</v>
      </c>
      <c r="V2" s="4">
        <v>0</v>
      </c>
      <c r="W2" s="4">
        <v>0</v>
      </c>
    </row>
    <row r="3" s="4" customFormat="1" spans="1:23">
      <c r="A3" s="4">
        <v>16602824887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44495</v>
      </c>
      <c r="G3" s="5">
        <v>44497</v>
      </c>
      <c r="H3" s="4">
        <v>1</v>
      </c>
      <c r="I3" s="4">
        <v>2</v>
      </c>
      <c r="J3" s="4">
        <v>2</v>
      </c>
      <c r="K3" s="4" t="s">
        <v>29</v>
      </c>
      <c r="L3" s="4">
        <v>-761.6</v>
      </c>
      <c r="M3" s="4">
        <v>-761.6</v>
      </c>
      <c r="N3" s="4" t="s">
        <v>30</v>
      </c>
      <c r="O3" s="4" t="s">
        <v>31</v>
      </c>
      <c r="P3" s="4" t="s">
        <v>32</v>
      </c>
      <c r="Q3" s="4">
        <v>0</v>
      </c>
      <c r="R3" s="6">
        <v>44489</v>
      </c>
      <c r="S3" s="5">
        <v>44500</v>
      </c>
      <c r="T3" s="4" t="s">
        <v>33</v>
      </c>
      <c r="U3" s="4">
        <v>-761.6</v>
      </c>
      <c r="V3" s="4">
        <v>0</v>
      </c>
      <c r="W3" s="4">
        <v>0</v>
      </c>
    </row>
    <row r="4" s="4" customFormat="1" spans="1:24">
      <c r="A4" s="4">
        <v>16649731484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44496</v>
      </c>
      <c r="G4" s="5">
        <v>44497</v>
      </c>
      <c r="H4" s="4">
        <v>1</v>
      </c>
      <c r="I4" s="4">
        <v>1</v>
      </c>
      <c r="J4" s="4">
        <v>1</v>
      </c>
      <c r="K4" s="4" t="s">
        <v>29</v>
      </c>
      <c r="L4" s="4">
        <v>189.61</v>
      </c>
      <c r="M4" s="4">
        <v>189.61</v>
      </c>
      <c r="N4" s="4" t="s">
        <v>37</v>
      </c>
      <c r="O4" s="4" t="s">
        <v>31</v>
      </c>
      <c r="P4" s="4" t="s">
        <v>32</v>
      </c>
      <c r="Q4" s="4">
        <v>0</v>
      </c>
      <c r="R4" s="6">
        <v>44493</v>
      </c>
      <c r="S4" s="5">
        <v>44500</v>
      </c>
      <c r="T4" s="4" t="s">
        <v>33</v>
      </c>
      <c r="U4" s="4">
        <v>189.61</v>
      </c>
      <c r="V4" s="4">
        <v>0</v>
      </c>
      <c r="W4" s="4">
        <v>0</v>
      </c>
      <c r="X4" s="4">
        <v>2282671</v>
      </c>
    </row>
    <row r="5" s="4" customFormat="1" spans="1:25">
      <c r="A5" s="4">
        <v>16654626640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44494</v>
      </c>
      <c r="G5" s="5">
        <v>44497</v>
      </c>
      <c r="H5" s="4">
        <v>1</v>
      </c>
      <c r="I5" s="4">
        <v>3</v>
      </c>
      <c r="J5" s="4">
        <v>3</v>
      </c>
      <c r="K5" s="4" t="s">
        <v>29</v>
      </c>
      <c r="L5" s="4">
        <v>2269.68</v>
      </c>
      <c r="M5" s="4">
        <v>2269.68</v>
      </c>
      <c r="N5" s="4" t="s">
        <v>40</v>
      </c>
      <c r="O5" s="4" t="s">
        <v>31</v>
      </c>
      <c r="P5" s="4" t="s">
        <v>32</v>
      </c>
      <c r="Q5" s="4">
        <v>0</v>
      </c>
      <c r="R5" s="6">
        <v>44493</v>
      </c>
      <c r="S5" s="5">
        <v>44500</v>
      </c>
      <c r="T5" s="4" t="s">
        <v>33</v>
      </c>
      <c r="U5" s="4">
        <v>2269.68</v>
      </c>
      <c r="V5" s="4">
        <v>0</v>
      </c>
      <c r="W5" s="4">
        <v>0</v>
      </c>
      <c r="X5" s="4">
        <v>2282747</v>
      </c>
      <c r="Y5" s="4">
        <v>2110240042</v>
      </c>
    </row>
    <row r="6" s="4" customFormat="1" spans="1:25">
      <c r="A6" s="4">
        <v>16659446512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44495</v>
      </c>
      <c r="G6" s="5">
        <v>44497</v>
      </c>
      <c r="H6" s="4">
        <v>1</v>
      </c>
      <c r="I6" s="4">
        <v>2</v>
      </c>
      <c r="J6" s="4">
        <v>2</v>
      </c>
      <c r="K6" s="4" t="s">
        <v>29</v>
      </c>
      <c r="L6" s="4">
        <v>2531.94</v>
      </c>
      <c r="M6" s="4">
        <v>2531.94</v>
      </c>
      <c r="N6" s="4" t="s">
        <v>43</v>
      </c>
      <c r="O6" s="4" t="s">
        <v>31</v>
      </c>
      <c r="P6" s="4" t="s">
        <v>32</v>
      </c>
      <c r="Q6" s="4">
        <v>0</v>
      </c>
      <c r="R6" s="6">
        <v>44494</v>
      </c>
      <c r="S6" s="5">
        <v>44500</v>
      </c>
      <c r="T6" s="4" t="s">
        <v>33</v>
      </c>
      <c r="U6" s="4">
        <v>2531.94</v>
      </c>
      <c r="V6" s="4">
        <v>0</v>
      </c>
      <c r="W6" s="4">
        <v>0</v>
      </c>
      <c r="X6" s="4">
        <v>2283183</v>
      </c>
      <c r="Y6" s="4" t="s">
        <v>44</v>
      </c>
    </row>
    <row r="7" s="4" customFormat="1" spans="1:24">
      <c r="A7" s="4">
        <v>16667008149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44496</v>
      </c>
      <c r="G7" s="5">
        <v>44497</v>
      </c>
      <c r="H7" s="4">
        <v>1</v>
      </c>
      <c r="I7" s="4">
        <v>1</v>
      </c>
      <c r="J7" s="4">
        <v>1</v>
      </c>
      <c r="K7" s="4" t="s">
        <v>29</v>
      </c>
      <c r="L7" s="4">
        <v>184.9</v>
      </c>
      <c r="M7" s="4">
        <v>184.9</v>
      </c>
      <c r="N7" s="4" t="s">
        <v>47</v>
      </c>
      <c r="O7" s="4" t="s">
        <v>31</v>
      </c>
      <c r="P7" s="4" t="s">
        <v>32</v>
      </c>
      <c r="Q7" s="4">
        <v>0</v>
      </c>
      <c r="R7" s="6">
        <v>44495</v>
      </c>
      <c r="S7" s="5">
        <v>44500</v>
      </c>
      <c r="T7" s="4" t="s">
        <v>33</v>
      </c>
      <c r="U7" s="4">
        <v>184.9</v>
      </c>
      <c r="V7" s="4">
        <v>0</v>
      </c>
      <c r="W7" s="4">
        <v>0</v>
      </c>
      <c r="X7" s="4">
        <v>2283444</v>
      </c>
    </row>
    <row r="8" s="4" customFormat="1" spans="1:23">
      <c r="A8" s="4">
        <v>16668526335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44496</v>
      </c>
      <c r="G8" s="5">
        <v>44497</v>
      </c>
      <c r="H8" s="4">
        <v>1</v>
      </c>
      <c r="I8" s="4">
        <v>1</v>
      </c>
      <c r="J8" s="4">
        <v>1</v>
      </c>
      <c r="K8" s="4" t="s">
        <v>29</v>
      </c>
      <c r="L8" s="4">
        <v>450</v>
      </c>
      <c r="M8" s="4">
        <v>450</v>
      </c>
      <c r="N8" s="4" t="s">
        <v>50</v>
      </c>
      <c r="O8" s="4" t="s">
        <v>31</v>
      </c>
      <c r="P8" s="4" t="s">
        <v>32</v>
      </c>
      <c r="Q8" s="4">
        <v>0</v>
      </c>
      <c r="R8" s="6">
        <v>44495</v>
      </c>
      <c r="S8" s="5">
        <v>44500</v>
      </c>
      <c r="T8" s="4" t="s">
        <v>33</v>
      </c>
      <c r="U8" s="4">
        <v>450</v>
      </c>
      <c r="V8" s="4">
        <v>0</v>
      </c>
      <c r="W8" s="4">
        <v>0</v>
      </c>
    </row>
    <row r="9" s="4" customFormat="1" spans="1:23">
      <c r="A9" s="4">
        <v>16670593904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44496</v>
      </c>
      <c r="G9" s="5">
        <v>44497</v>
      </c>
      <c r="H9" s="4">
        <v>1</v>
      </c>
      <c r="I9" s="4">
        <v>1</v>
      </c>
      <c r="J9" s="4">
        <v>1</v>
      </c>
      <c r="K9" s="4" t="s">
        <v>29</v>
      </c>
      <c r="L9" s="4">
        <v>531.33</v>
      </c>
      <c r="M9" s="4">
        <v>531.33</v>
      </c>
      <c r="N9" s="4" t="s">
        <v>53</v>
      </c>
      <c r="O9" s="4" t="s">
        <v>31</v>
      </c>
      <c r="P9" s="4" t="s">
        <v>32</v>
      </c>
      <c r="Q9" s="4">
        <v>0</v>
      </c>
      <c r="R9" s="6">
        <v>44496</v>
      </c>
      <c r="S9" s="5">
        <v>44500</v>
      </c>
      <c r="T9" s="4" t="s">
        <v>33</v>
      </c>
      <c r="U9" s="4">
        <v>531.33</v>
      </c>
      <c r="V9" s="4">
        <v>0</v>
      </c>
      <c r="W9" s="4">
        <v>0</v>
      </c>
    </row>
    <row r="10" s="4" customFormat="1" spans="1:23">
      <c r="A10" s="4">
        <v>16671148493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44496</v>
      </c>
      <c r="G10" s="5">
        <v>44497</v>
      </c>
      <c r="H10" s="4">
        <v>1</v>
      </c>
      <c r="I10" s="4">
        <v>1</v>
      </c>
      <c r="J10" s="4">
        <v>1</v>
      </c>
      <c r="K10" s="4" t="s">
        <v>29</v>
      </c>
      <c r="L10" s="4">
        <v>528.72</v>
      </c>
      <c r="M10" s="4">
        <v>528.72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44496</v>
      </c>
      <c r="S10" s="5">
        <v>44500</v>
      </c>
      <c r="T10" s="4" t="s">
        <v>33</v>
      </c>
      <c r="U10" s="4">
        <v>528.72</v>
      </c>
      <c r="V10" s="4">
        <v>0</v>
      </c>
      <c r="W10" s="4">
        <v>0</v>
      </c>
    </row>
    <row r="11" s="4" customFormat="1" spans="1:23">
      <c r="A11" s="4">
        <v>16670593904</v>
      </c>
      <c r="B11" s="4" t="s">
        <v>25</v>
      </c>
      <c r="C11" s="4" t="s">
        <v>34</v>
      </c>
      <c r="D11" s="4" t="s">
        <v>51</v>
      </c>
      <c r="E11" s="4" t="s">
        <v>52</v>
      </c>
      <c r="F11" s="5">
        <v>44496</v>
      </c>
      <c r="G11" s="5">
        <v>44497</v>
      </c>
      <c r="H11" s="4">
        <v>1</v>
      </c>
      <c r="I11" s="4">
        <v>1</v>
      </c>
      <c r="J11" s="4">
        <v>1</v>
      </c>
      <c r="K11" s="4" t="s">
        <v>29</v>
      </c>
      <c r="L11" s="4">
        <v>-531.33</v>
      </c>
      <c r="M11" s="4">
        <v>-531.33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44496</v>
      </c>
      <c r="S11" s="5">
        <v>44500</v>
      </c>
      <c r="T11" s="4" t="s">
        <v>33</v>
      </c>
      <c r="U11" s="4">
        <v>-531.33</v>
      </c>
      <c r="V11" s="4">
        <v>0</v>
      </c>
      <c r="W11" s="4">
        <v>0</v>
      </c>
    </row>
    <row r="12" s="4" customFormat="1" spans="1:24">
      <c r="A12" s="4">
        <v>16671340368</v>
      </c>
      <c r="B12" s="4" t="s">
        <v>25</v>
      </c>
      <c r="C12" s="4" t="s">
        <v>26</v>
      </c>
      <c r="D12" s="4" t="s">
        <v>57</v>
      </c>
      <c r="E12" s="4" t="s">
        <v>52</v>
      </c>
      <c r="F12" s="5">
        <v>44496</v>
      </c>
      <c r="G12" s="5">
        <v>44497</v>
      </c>
      <c r="H12" s="4">
        <v>1</v>
      </c>
      <c r="I12" s="4">
        <v>1</v>
      </c>
      <c r="J12" s="4">
        <v>1</v>
      </c>
      <c r="K12" s="4" t="s">
        <v>29</v>
      </c>
      <c r="L12" s="4">
        <v>659.2</v>
      </c>
      <c r="M12" s="4">
        <v>659.2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44500</v>
      </c>
      <c r="T12" s="4" t="s">
        <v>33</v>
      </c>
      <c r="U12" s="4">
        <v>659.2</v>
      </c>
      <c r="V12" s="4">
        <v>0</v>
      </c>
      <c r="W12" s="4">
        <v>0</v>
      </c>
      <c r="X12" s="4">
        <v>2283942</v>
      </c>
    </row>
    <row r="13" s="4" customFormat="1" spans="1:24">
      <c r="A13" s="4">
        <v>16671340368</v>
      </c>
      <c r="B13" s="4" t="s">
        <v>25</v>
      </c>
      <c r="C13" s="4" t="s">
        <v>34</v>
      </c>
      <c r="D13" s="4" t="s">
        <v>57</v>
      </c>
      <c r="E13" s="4" t="s">
        <v>52</v>
      </c>
      <c r="F13" s="5">
        <v>44496</v>
      </c>
      <c r="G13" s="5">
        <v>44497</v>
      </c>
      <c r="H13" s="4">
        <v>1</v>
      </c>
      <c r="I13" s="4">
        <v>1</v>
      </c>
      <c r="J13" s="4">
        <v>1</v>
      </c>
      <c r="K13" s="4" t="s">
        <v>29</v>
      </c>
      <c r="L13" s="4">
        <v>-659.2</v>
      </c>
      <c r="M13" s="4">
        <v>-659.2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44496</v>
      </c>
      <c r="S13" s="5">
        <v>44500</v>
      </c>
      <c r="T13" s="4" t="s">
        <v>33</v>
      </c>
      <c r="U13" s="4">
        <v>-659.2</v>
      </c>
      <c r="V13" s="4">
        <v>0</v>
      </c>
      <c r="W13" s="4">
        <v>0</v>
      </c>
      <c r="X13" s="4">
        <v>2283942</v>
      </c>
    </row>
    <row r="14" s="4" customFormat="1" spans="1:24">
      <c r="A14" s="4">
        <v>16671772372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44496</v>
      </c>
      <c r="G14" s="5">
        <v>44497</v>
      </c>
      <c r="H14" s="4">
        <v>1</v>
      </c>
      <c r="I14" s="4">
        <v>1</v>
      </c>
      <c r="J14" s="4">
        <v>1</v>
      </c>
      <c r="K14" s="4" t="s">
        <v>29</v>
      </c>
      <c r="L14" s="4">
        <v>107.63</v>
      </c>
      <c r="M14" s="4">
        <v>107.63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44496</v>
      </c>
      <c r="S14" s="5">
        <v>44500</v>
      </c>
      <c r="T14" s="4" t="s">
        <v>33</v>
      </c>
      <c r="U14" s="4">
        <v>107.63</v>
      </c>
      <c r="V14" s="4">
        <v>0</v>
      </c>
      <c r="W14" s="4">
        <v>0</v>
      </c>
      <c r="X14" s="4">
        <v>2283980</v>
      </c>
    </row>
    <row r="15" s="4" customFormat="1" spans="1:24">
      <c r="A15" s="4">
        <v>16676992289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44496</v>
      </c>
      <c r="G15" s="5">
        <v>44497</v>
      </c>
      <c r="H15" s="4">
        <v>1</v>
      </c>
      <c r="I15" s="4">
        <v>1</v>
      </c>
      <c r="J15" s="4">
        <v>1</v>
      </c>
      <c r="K15" s="4" t="s">
        <v>29</v>
      </c>
      <c r="L15" s="4">
        <v>292.58</v>
      </c>
      <c r="M15" s="4">
        <v>292.58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44496</v>
      </c>
      <c r="S15" s="5">
        <v>44500</v>
      </c>
      <c r="T15" s="4" t="s">
        <v>33</v>
      </c>
      <c r="U15" s="4">
        <v>292.58</v>
      </c>
      <c r="V15" s="4">
        <v>0</v>
      </c>
      <c r="W15" s="4">
        <v>0</v>
      </c>
      <c r="X15" s="4">
        <v>2284021</v>
      </c>
    </row>
    <row r="16" s="4" customFormat="1" spans="1:25">
      <c r="A16" s="4">
        <v>16677384315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44496</v>
      </c>
      <c r="G16" s="5">
        <v>44497</v>
      </c>
      <c r="H16" s="4">
        <v>1</v>
      </c>
      <c r="I16" s="4">
        <v>1</v>
      </c>
      <c r="J16" s="4">
        <v>1</v>
      </c>
      <c r="K16" s="4" t="s">
        <v>29</v>
      </c>
      <c r="L16" s="4">
        <v>213.5</v>
      </c>
      <c r="M16" s="4">
        <v>213.5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44496</v>
      </c>
      <c r="S16" s="5">
        <v>44500</v>
      </c>
      <c r="T16" s="4" t="s">
        <v>33</v>
      </c>
      <c r="U16" s="4">
        <v>213.5</v>
      </c>
      <c r="V16" s="4">
        <v>0</v>
      </c>
      <c r="W16" s="4">
        <v>0</v>
      </c>
      <c r="X16" s="4">
        <v>2284030</v>
      </c>
      <c r="Y16" s="4">
        <v>103983671584</v>
      </c>
    </row>
    <row r="17" s="4" customFormat="1" spans="1:25">
      <c r="A17" s="4">
        <v>16677391547</v>
      </c>
      <c r="B17" s="4" t="s">
        <v>25</v>
      </c>
      <c r="C17" s="4" t="s">
        <v>26</v>
      </c>
      <c r="D17" s="4" t="s">
        <v>65</v>
      </c>
      <c r="E17" s="4" t="s">
        <v>68</v>
      </c>
      <c r="F17" s="5">
        <v>44496</v>
      </c>
      <c r="G17" s="5">
        <v>44497</v>
      </c>
      <c r="H17" s="4">
        <v>1</v>
      </c>
      <c r="I17" s="4">
        <v>1</v>
      </c>
      <c r="J17" s="4">
        <v>1</v>
      </c>
      <c r="K17" s="4" t="s">
        <v>29</v>
      </c>
      <c r="L17" s="4">
        <v>204.82</v>
      </c>
      <c r="M17" s="4">
        <v>204.82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44496</v>
      </c>
      <c r="S17" s="5">
        <v>44500</v>
      </c>
      <c r="T17" s="4" t="s">
        <v>33</v>
      </c>
      <c r="U17" s="4">
        <v>204.82</v>
      </c>
      <c r="V17" s="4">
        <v>0</v>
      </c>
      <c r="W17" s="4">
        <v>0</v>
      </c>
      <c r="X17" s="4">
        <v>2284033</v>
      </c>
      <c r="Y17" s="4">
        <v>103983674244</v>
      </c>
    </row>
    <row r="18" s="4" customFormat="1" spans="1:23">
      <c r="A18" s="4">
        <v>16678099532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44496</v>
      </c>
      <c r="G18" s="5">
        <v>44497</v>
      </c>
      <c r="H18" s="4">
        <v>1</v>
      </c>
      <c r="I18" s="4">
        <v>1</v>
      </c>
      <c r="J18" s="4">
        <v>1</v>
      </c>
      <c r="K18" s="4" t="s">
        <v>29</v>
      </c>
      <c r="L18" s="4">
        <v>194.9</v>
      </c>
      <c r="M18" s="4">
        <v>194.9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44496</v>
      </c>
      <c r="S18" s="5">
        <v>44500</v>
      </c>
      <c r="T18" s="4" t="s">
        <v>33</v>
      </c>
      <c r="U18" s="4">
        <v>194.9</v>
      </c>
      <c r="V18" s="4">
        <v>0</v>
      </c>
      <c r="W18" s="4">
        <v>0</v>
      </c>
    </row>
    <row r="19" s="4" customFormat="1" spans="1:24">
      <c r="A19" s="4">
        <v>16678381106</v>
      </c>
      <c r="B19" s="4" t="s">
        <v>25</v>
      </c>
      <c r="C19" s="4" t="s">
        <v>26</v>
      </c>
      <c r="D19" s="4" t="s">
        <v>51</v>
      </c>
      <c r="E19" s="4" t="s">
        <v>72</v>
      </c>
      <c r="F19" s="5">
        <v>44496</v>
      </c>
      <c r="G19" s="5">
        <v>44497</v>
      </c>
      <c r="H19" s="4">
        <v>1</v>
      </c>
      <c r="I19" s="4">
        <v>1</v>
      </c>
      <c r="J19" s="4">
        <v>1</v>
      </c>
      <c r="K19" s="4" t="s">
        <v>29</v>
      </c>
      <c r="L19" s="4">
        <v>504.7</v>
      </c>
      <c r="M19" s="4">
        <v>504.7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44496</v>
      </c>
      <c r="S19" s="5">
        <v>44500</v>
      </c>
      <c r="T19" s="4" t="s">
        <v>33</v>
      </c>
      <c r="U19" s="4">
        <v>504.7</v>
      </c>
      <c r="V19" s="4">
        <v>0</v>
      </c>
      <c r="W19" s="4">
        <v>0</v>
      </c>
      <c r="X19" s="4">
        <v>2284079</v>
      </c>
    </row>
    <row r="20" s="4" customFormat="1" spans="1:24">
      <c r="A20" s="4">
        <v>16679144181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44496</v>
      </c>
      <c r="G20" s="5">
        <v>44497</v>
      </c>
      <c r="H20" s="4">
        <v>1</v>
      </c>
      <c r="I20" s="4">
        <v>1</v>
      </c>
      <c r="J20" s="4">
        <v>1</v>
      </c>
      <c r="K20" s="4" t="s">
        <v>29</v>
      </c>
      <c r="L20" s="4">
        <v>155.76</v>
      </c>
      <c r="M20" s="4">
        <v>155.76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44496</v>
      </c>
      <c r="S20" s="5">
        <v>44500</v>
      </c>
      <c r="T20" s="4" t="s">
        <v>33</v>
      </c>
      <c r="U20" s="4">
        <v>155.76</v>
      </c>
      <c r="V20" s="4">
        <v>0</v>
      </c>
      <c r="W20" s="4">
        <v>0</v>
      </c>
      <c r="X20" s="4">
        <v>2284147</v>
      </c>
    </row>
    <row r="21" s="4" customFormat="1" spans="1:25">
      <c r="A21" s="4">
        <v>16679245387</v>
      </c>
      <c r="B21" s="4" t="s">
        <v>25</v>
      </c>
      <c r="C21" s="4" t="s">
        <v>26</v>
      </c>
      <c r="D21" s="4" t="s">
        <v>77</v>
      </c>
      <c r="E21" s="4" t="s">
        <v>70</v>
      </c>
      <c r="F21" s="5">
        <v>44496</v>
      </c>
      <c r="G21" s="5">
        <v>44497</v>
      </c>
      <c r="H21" s="4">
        <v>1</v>
      </c>
      <c r="I21" s="4">
        <v>1</v>
      </c>
      <c r="J21" s="4">
        <v>1</v>
      </c>
      <c r="K21" s="4" t="s">
        <v>29</v>
      </c>
      <c r="L21" s="4">
        <v>203.97</v>
      </c>
      <c r="M21" s="4">
        <v>203.97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44496</v>
      </c>
      <c r="S21" s="5">
        <v>44500</v>
      </c>
      <c r="T21" s="4" t="s">
        <v>33</v>
      </c>
      <c r="U21" s="4">
        <v>203.97</v>
      </c>
      <c r="V21" s="4">
        <v>0</v>
      </c>
      <c r="W21" s="4">
        <v>0</v>
      </c>
      <c r="X21" s="4">
        <v>2284155</v>
      </c>
      <c r="Y21" s="4">
        <v>103984617764</v>
      </c>
    </row>
    <row r="22" s="4" customFormat="1" spans="1:25">
      <c r="A22" s="4">
        <v>16679331873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44496</v>
      </c>
      <c r="G22" s="5">
        <v>44497</v>
      </c>
      <c r="H22" s="4">
        <v>1</v>
      </c>
      <c r="I22" s="4">
        <v>1</v>
      </c>
      <c r="J22" s="4">
        <v>1</v>
      </c>
      <c r="K22" s="4" t="s">
        <v>29</v>
      </c>
      <c r="L22" s="4">
        <v>335.21</v>
      </c>
      <c r="M22" s="4">
        <v>335.21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44496</v>
      </c>
      <c r="S22" s="5">
        <v>44500</v>
      </c>
      <c r="T22" s="4" t="s">
        <v>33</v>
      </c>
      <c r="U22" s="4">
        <v>335.21</v>
      </c>
      <c r="V22" s="4">
        <v>0</v>
      </c>
      <c r="W22" s="4">
        <v>0</v>
      </c>
      <c r="X22" s="4">
        <v>2284161</v>
      </c>
      <c r="Y22" s="4">
        <v>400645</v>
      </c>
    </row>
    <row r="23" s="4" customFormat="1" spans="1:25">
      <c r="A23" s="4">
        <v>16679481794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44496</v>
      </c>
      <c r="G23" s="5">
        <v>44497</v>
      </c>
      <c r="H23" s="4">
        <v>1</v>
      </c>
      <c r="I23" s="4">
        <v>1</v>
      </c>
      <c r="J23" s="4">
        <v>1</v>
      </c>
      <c r="K23" s="4" t="s">
        <v>29</v>
      </c>
      <c r="L23" s="4">
        <v>171.8</v>
      </c>
      <c r="M23" s="4">
        <v>171.8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44496</v>
      </c>
      <c r="S23" s="5">
        <v>44500</v>
      </c>
      <c r="T23" s="4" t="s">
        <v>33</v>
      </c>
      <c r="U23" s="4">
        <v>171.8</v>
      </c>
      <c r="V23" s="4">
        <v>0</v>
      </c>
      <c r="W23" s="4">
        <v>0</v>
      </c>
      <c r="X23" s="4">
        <v>2284176</v>
      </c>
      <c r="Y23" s="4">
        <v>103984756204</v>
      </c>
    </row>
    <row r="24" s="4" customFormat="1" spans="1:24">
      <c r="A24" s="4">
        <v>16679528283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44496</v>
      </c>
      <c r="G24" s="5">
        <v>44497</v>
      </c>
      <c r="H24" s="4">
        <v>1</v>
      </c>
      <c r="I24" s="4">
        <v>1</v>
      </c>
      <c r="J24" s="4">
        <v>1</v>
      </c>
      <c r="K24" s="4" t="s">
        <v>29</v>
      </c>
      <c r="L24" s="4">
        <v>262.82</v>
      </c>
      <c r="M24" s="4">
        <v>262.82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44496</v>
      </c>
      <c r="S24" s="5">
        <v>44500</v>
      </c>
      <c r="T24" s="4" t="s">
        <v>33</v>
      </c>
      <c r="U24" s="4">
        <v>262.82</v>
      </c>
      <c r="V24" s="4">
        <v>0</v>
      </c>
      <c r="W24" s="4">
        <v>0</v>
      </c>
      <c r="X24" s="4">
        <v>2284179</v>
      </c>
    </row>
    <row r="25" s="4" customFormat="1" spans="1:24">
      <c r="A25" s="4">
        <v>16679551445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44496</v>
      </c>
      <c r="G25" s="5">
        <v>44497</v>
      </c>
      <c r="H25" s="4">
        <v>1</v>
      </c>
      <c r="I25" s="4">
        <v>1</v>
      </c>
      <c r="J25" s="4">
        <v>1</v>
      </c>
      <c r="K25" s="4" t="s">
        <v>29</v>
      </c>
      <c r="L25" s="4">
        <v>262.82</v>
      </c>
      <c r="M25" s="4">
        <v>262.82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44496</v>
      </c>
      <c r="S25" s="5">
        <v>44500</v>
      </c>
      <c r="T25" s="4" t="s">
        <v>33</v>
      </c>
      <c r="U25" s="4">
        <v>262.82</v>
      </c>
      <c r="V25" s="4">
        <v>0</v>
      </c>
      <c r="W25" s="4">
        <v>0</v>
      </c>
      <c r="X25" s="4">
        <v>2284181</v>
      </c>
    </row>
    <row r="26" s="4" customFormat="1" spans="1:25">
      <c r="A26" s="4">
        <v>16679664073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44496</v>
      </c>
      <c r="G26" s="5">
        <v>44497</v>
      </c>
      <c r="H26" s="4">
        <v>1</v>
      </c>
      <c r="I26" s="4">
        <v>1</v>
      </c>
      <c r="J26" s="4">
        <v>1</v>
      </c>
      <c r="K26" s="4" t="s">
        <v>29</v>
      </c>
      <c r="L26" s="4">
        <v>948.27</v>
      </c>
      <c r="M26" s="4">
        <v>948.27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44496</v>
      </c>
      <c r="S26" s="5">
        <v>44500</v>
      </c>
      <c r="T26" s="4" t="s">
        <v>33</v>
      </c>
      <c r="U26" s="4">
        <v>948.27</v>
      </c>
      <c r="V26" s="4">
        <v>0</v>
      </c>
      <c r="W26" s="4">
        <v>0</v>
      </c>
      <c r="X26" s="4">
        <v>2284195</v>
      </c>
      <c r="Y26" s="4">
        <v>103984862874</v>
      </c>
    </row>
    <row r="27" s="4" customFormat="1" spans="1:24">
      <c r="A27" s="4">
        <v>16679528283</v>
      </c>
      <c r="B27" s="4" t="s">
        <v>25</v>
      </c>
      <c r="C27" s="4" t="s">
        <v>34</v>
      </c>
      <c r="D27" s="4" t="s">
        <v>85</v>
      </c>
      <c r="E27" s="4" t="s">
        <v>86</v>
      </c>
      <c r="F27" s="5">
        <v>44496</v>
      </c>
      <c r="G27" s="5">
        <v>44497</v>
      </c>
      <c r="H27" s="4">
        <v>1</v>
      </c>
      <c r="I27" s="4">
        <v>1</v>
      </c>
      <c r="J27" s="4">
        <v>1</v>
      </c>
      <c r="K27" s="4" t="s">
        <v>29</v>
      </c>
      <c r="L27" s="4">
        <v>-262.82</v>
      </c>
      <c r="M27" s="4">
        <v>-262.82</v>
      </c>
      <c r="N27" s="4" t="s">
        <v>87</v>
      </c>
      <c r="O27" s="4" t="s">
        <v>31</v>
      </c>
      <c r="P27" s="4" t="s">
        <v>32</v>
      </c>
      <c r="Q27" s="4">
        <v>0</v>
      </c>
      <c r="R27" s="6">
        <v>44496</v>
      </c>
      <c r="S27" s="5">
        <v>44500</v>
      </c>
      <c r="T27" s="4" t="s">
        <v>33</v>
      </c>
      <c r="U27" s="4">
        <v>-262.82</v>
      </c>
      <c r="V27" s="4">
        <v>0</v>
      </c>
      <c r="W27" s="4">
        <v>0</v>
      </c>
      <c r="X27" s="4">
        <v>2284179</v>
      </c>
    </row>
    <row r="28" s="4" customFormat="1" spans="1:25">
      <c r="A28" s="4">
        <v>16679711232</v>
      </c>
      <c r="B28" s="4" t="s">
        <v>25</v>
      </c>
      <c r="C28" s="4" t="s">
        <v>26</v>
      </c>
      <c r="D28" s="4" t="s">
        <v>92</v>
      </c>
      <c r="E28" s="4" t="s">
        <v>93</v>
      </c>
      <c r="F28" s="5">
        <v>44496</v>
      </c>
      <c r="G28" s="5">
        <v>44497</v>
      </c>
      <c r="H28" s="4">
        <v>1</v>
      </c>
      <c r="I28" s="4">
        <v>1</v>
      </c>
      <c r="J28" s="4">
        <v>1</v>
      </c>
      <c r="K28" s="4" t="s">
        <v>29</v>
      </c>
      <c r="L28" s="4">
        <v>216.31</v>
      </c>
      <c r="M28" s="4">
        <v>216.31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44496</v>
      </c>
      <c r="S28" s="5">
        <v>44500</v>
      </c>
      <c r="T28" s="4" t="s">
        <v>33</v>
      </c>
      <c r="U28" s="4">
        <v>216.31</v>
      </c>
      <c r="V28" s="4">
        <v>0</v>
      </c>
      <c r="W28" s="4">
        <v>0</v>
      </c>
      <c r="X28" s="4">
        <v>2284199</v>
      </c>
      <c r="Y28" s="4">
        <v>103984894024</v>
      </c>
    </row>
    <row r="29" s="4" customFormat="1" spans="1:24">
      <c r="A29" s="4">
        <v>16655786846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44497</v>
      </c>
      <c r="G29" s="5">
        <v>44498</v>
      </c>
      <c r="H29" s="4">
        <v>1</v>
      </c>
      <c r="I29" s="4">
        <v>1</v>
      </c>
      <c r="J29" s="4">
        <v>1</v>
      </c>
      <c r="K29" s="4" t="s">
        <v>29</v>
      </c>
      <c r="L29" s="4">
        <v>232.3</v>
      </c>
      <c r="M29" s="4">
        <v>232.3</v>
      </c>
      <c r="N29" s="4" t="s">
        <v>97</v>
      </c>
      <c r="O29" s="4" t="s">
        <v>98</v>
      </c>
      <c r="P29" s="4" t="s">
        <v>32</v>
      </c>
      <c r="Q29" s="4">
        <v>0</v>
      </c>
      <c r="R29" s="6">
        <v>44494</v>
      </c>
      <c r="S29" s="5">
        <v>44501</v>
      </c>
      <c r="T29" s="4" t="s">
        <v>33</v>
      </c>
      <c r="U29" s="4">
        <v>232.3</v>
      </c>
      <c r="V29" s="4">
        <v>0</v>
      </c>
      <c r="W29" s="4">
        <v>0</v>
      </c>
      <c r="X29" s="4">
        <v>2282912</v>
      </c>
    </row>
    <row r="30" s="4" customFormat="1" spans="1:24">
      <c r="A30" s="4">
        <v>16665404998</v>
      </c>
      <c r="B30" s="4" t="s">
        <v>25</v>
      </c>
      <c r="C30" s="4" t="s">
        <v>26</v>
      </c>
      <c r="D30" s="4" t="s">
        <v>51</v>
      </c>
      <c r="E30" s="4" t="s">
        <v>72</v>
      </c>
      <c r="F30" s="5">
        <v>44496</v>
      </c>
      <c r="G30" s="5">
        <v>44498</v>
      </c>
      <c r="H30" s="4">
        <v>1</v>
      </c>
      <c r="I30" s="4">
        <v>2</v>
      </c>
      <c r="J30" s="4">
        <v>2</v>
      </c>
      <c r="K30" s="4" t="s">
        <v>29</v>
      </c>
      <c r="L30" s="4">
        <v>1021.08</v>
      </c>
      <c r="M30" s="4">
        <v>1021.08</v>
      </c>
      <c r="N30" s="4" t="s">
        <v>99</v>
      </c>
      <c r="O30" s="4" t="s">
        <v>98</v>
      </c>
      <c r="P30" s="4" t="s">
        <v>32</v>
      </c>
      <c r="Q30" s="4">
        <v>0</v>
      </c>
      <c r="R30" s="6">
        <v>44495</v>
      </c>
      <c r="S30" s="5">
        <v>44501</v>
      </c>
      <c r="T30" s="4" t="s">
        <v>33</v>
      </c>
      <c r="U30" s="4">
        <v>1021.08</v>
      </c>
      <c r="V30" s="4">
        <v>0</v>
      </c>
      <c r="W30" s="4">
        <v>0</v>
      </c>
      <c r="X30" s="4">
        <v>2283280</v>
      </c>
    </row>
    <row r="31" s="4" customFormat="1" spans="1:24">
      <c r="A31" s="4">
        <v>16669240112</v>
      </c>
      <c r="B31" s="4" t="s">
        <v>25</v>
      </c>
      <c r="C31" s="4" t="s">
        <v>26</v>
      </c>
      <c r="D31" s="4" t="s">
        <v>85</v>
      </c>
      <c r="E31" s="4" t="s">
        <v>100</v>
      </c>
      <c r="F31" s="5">
        <v>44497</v>
      </c>
      <c r="G31" s="5">
        <v>44498</v>
      </c>
      <c r="H31" s="4">
        <v>1</v>
      </c>
      <c r="I31" s="4">
        <v>1</v>
      </c>
      <c r="J31" s="4">
        <v>1</v>
      </c>
      <c r="K31" s="4" t="s">
        <v>29</v>
      </c>
      <c r="L31" s="4">
        <v>273.59</v>
      </c>
      <c r="M31" s="4">
        <v>273.59</v>
      </c>
      <c r="N31" s="4" t="s">
        <v>101</v>
      </c>
      <c r="O31" s="4" t="s">
        <v>98</v>
      </c>
      <c r="P31" s="4" t="s">
        <v>32</v>
      </c>
      <c r="Q31" s="4">
        <v>0</v>
      </c>
      <c r="R31" s="6">
        <v>44495</v>
      </c>
      <c r="S31" s="5">
        <v>44501</v>
      </c>
      <c r="T31" s="4" t="s">
        <v>33</v>
      </c>
      <c r="U31" s="4">
        <v>273.59</v>
      </c>
      <c r="V31" s="4">
        <v>0</v>
      </c>
      <c r="W31" s="4">
        <v>0</v>
      </c>
      <c r="X31" s="4">
        <v>2283616</v>
      </c>
    </row>
    <row r="32" s="4" customFormat="1" spans="1:24">
      <c r="A32" s="4">
        <v>16669421634</v>
      </c>
      <c r="B32" s="4" t="s">
        <v>25</v>
      </c>
      <c r="C32" s="4" t="s">
        <v>26</v>
      </c>
      <c r="D32" s="4" t="s">
        <v>102</v>
      </c>
      <c r="E32" s="4" t="s">
        <v>70</v>
      </c>
      <c r="F32" s="5">
        <v>44497</v>
      </c>
      <c r="G32" s="5">
        <v>44498</v>
      </c>
      <c r="H32" s="4">
        <v>1</v>
      </c>
      <c r="I32" s="4">
        <v>1</v>
      </c>
      <c r="J32" s="4">
        <v>1</v>
      </c>
      <c r="K32" s="4" t="s">
        <v>29</v>
      </c>
      <c r="L32" s="4">
        <v>392.58</v>
      </c>
      <c r="M32" s="4">
        <v>392.58</v>
      </c>
      <c r="N32" s="4" t="s">
        <v>103</v>
      </c>
      <c r="O32" s="4" t="s">
        <v>98</v>
      </c>
      <c r="P32" s="4" t="s">
        <v>32</v>
      </c>
      <c r="Q32" s="4">
        <v>0</v>
      </c>
      <c r="R32" s="6">
        <v>44495</v>
      </c>
      <c r="S32" s="5">
        <v>44501</v>
      </c>
      <c r="T32" s="4" t="s">
        <v>33</v>
      </c>
      <c r="U32" s="4">
        <v>392.58</v>
      </c>
      <c r="V32" s="4">
        <v>0</v>
      </c>
      <c r="W32" s="4">
        <v>0</v>
      </c>
      <c r="X32" s="4">
        <v>2283632</v>
      </c>
    </row>
    <row r="33" s="4" customFormat="1" spans="1:24">
      <c r="A33" s="4">
        <v>16670856981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44497</v>
      </c>
      <c r="G33" s="5">
        <v>44498</v>
      </c>
      <c r="H33" s="4">
        <v>1</v>
      </c>
      <c r="I33" s="4">
        <v>1</v>
      </c>
      <c r="J33" s="4">
        <v>1</v>
      </c>
      <c r="K33" s="4" t="s">
        <v>29</v>
      </c>
      <c r="L33" s="4">
        <v>223.11</v>
      </c>
      <c r="M33" s="4">
        <v>223.11</v>
      </c>
      <c r="N33" s="4" t="s">
        <v>106</v>
      </c>
      <c r="O33" s="4" t="s">
        <v>98</v>
      </c>
      <c r="P33" s="4" t="s">
        <v>32</v>
      </c>
      <c r="Q33" s="4">
        <v>0</v>
      </c>
      <c r="R33" s="6">
        <v>44496</v>
      </c>
      <c r="S33" s="5">
        <v>44501</v>
      </c>
      <c r="T33" s="4" t="s">
        <v>33</v>
      </c>
      <c r="U33" s="4">
        <v>223.11</v>
      </c>
      <c r="V33" s="4">
        <v>0</v>
      </c>
      <c r="W33" s="4">
        <v>0</v>
      </c>
      <c r="X33" s="4">
        <v>2283892</v>
      </c>
    </row>
    <row r="34" s="4" customFormat="1" spans="1:25">
      <c r="A34" s="4">
        <v>16671003473</v>
      </c>
      <c r="B34" s="4" t="s">
        <v>25</v>
      </c>
      <c r="C34" s="4" t="s">
        <v>26</v>
      </c>
      <c r="D34" s="4" t="s">
        <v>107</v>
      </c>
      <c r="E34" s="4" t="s">
        <v>108</v>
      </c>
      <c r="F34" s="5">
        <v>44497</v>
      </c>
      <c r="G34" s="5">
        <v>44498</v>
      </c>
      <c r="H34" s="4">
        <v>1</v>
      </c>
      <c r="I34" s="4">
        <v>1</v>
      </c>
      <c r="J34" s="4">
        <v>1</v>
      </c>
      <c r="K34" s="4" t="s">
        <v>29</v>
      </c>
      <c r="L34" s="4">
        <v>163.97</v>
      </c>
      <c r="M34" s="4">
        <v>163.97</v>
      </c>
      <c r="N34" s="4" t="s">
        <v>109</v>
      </c>
      <c r="O34" s="4" t="s">
        <v>98</v>
      </c>
      <c r="P34" s="4" t="s">
        <v>32</v>
      </c>
      <c r="Q34" s="4">
        <v>0</v>
      </c>
      <c r="R34" s="6">
        <v>44496</v>
      </c>
      <c r="S34" s="5">
        <v>44501</v>
      </c>
      <c r="T34" s="4" t="s">
        <v>33</v>
      </c>
      <c r="U34" s="4">
        <v>163.97</v>
      </c>
      <c r="V34" s="4">
        <v>0</v>
      </c>
      <c r="W34" s="4">
        <v>0</v>
      </c>
      <c r="X34" s="4">
        <v>2283912</v>
      </c>
      <c r="Y34" s="4">
        <v>103982919364</v>
      </c>
    </row>
    <row r="35" s="4" customFormat="1" spans="1:25">
      <c r="A35" s="4">
        <v>16671581035</v>
      </c>
      <c r="B35" s="4" t="s">
        <v>25</v>
      </c>
      <c r="C35" s="4" t="s">
        <v>26</v>
      </c>
      <c r="D35" s="4" t="s">
        <v>110</v>
      </c>
      <c r="E35" s="4" t="s">
        <v>111</v>
      </c>
      <c r="F35" s="5">
        <v>44497</v>
      </c>
      <c r="G35" s="5">
        <v>44498</v>
      </c>
      <c r="H35" s="4">
        <v>3</v>
      </c>
      <c r="I35" s="4">
        <v>1</v>
      </c>
      <c r="J35" s="4">
        <v>3</v>
      </c>
      <c r="K35" s="4" t="s">
        <v>29</v>
      </c>
      <c r="L35" s="4">
        <v>2042.64</v>
      </c>
      <c r="M35" s="4">
        <v>2042.64</v>
      </c>
      <c r="N35" s="4" t="s">
        <v>112</v>
      </c>
      <c r="O35" s="4" t="s">
        <v>98</v>
      </c>
      <c r="P35" s="4" t="s">
        <v>32</v>
      </c>
      <c r="Q35" s="4">
        <v>0</v>
      </c>
      <c r="R35" s="6">
        <v>44496</v>
      </c>
      <c r="S35" s="5">
        <v>44501</v>
      </c>
      <c r="T35" s="4" t="s">
        <v>33</v>
      </c>
      <c r="U35" s="4">
        <v>2042.64</v>
      </c>
      <c r="V35" s="4">
        <v>0</v>
      </c>
      <c r="W35" s="4">
        <v>0</v>
      </c>
      <c r="X35" s="4">
        <v>2283963</v>
      </c>
      <c r="Y35" s="4">
        <v>633555596</v>
      </c>
    </row>
    <row r="36" s="4" customFormat="1" spans="1:25">
      <c r="A36" s="4">
        <v>16680416125</v>
      </c>
      <c r="B36" s="4" t="s">
        <v>25</v>
      </c>
      <c r="C36" s="4" t="s">
        <v>26</v>
      </c>
      <c r="D36" s="4" t="s">
        <v>27</v>
      </c>
      <c r="E36" s="4" t="s">
        <v>113</v>
      </c>
      <c r="F36" s="5">
        <v>44497</v>
      </c>
      <c r="G36" s="5">
        <v>44498</v>
      </c>
      <c r="H36" s="4">
        <v>1</v>
      </c>
      <c r="I36" s="4">
        <v>1</v>
      </c>
      <c r="J36" s="4">
        <v>1</v>
      </c>
      <c r="K36" s="4" t="s">
        <v>29</v>
      </c>
      <c r="L36" s="4">
        <v>357.85</v>
      </c>
      <c r="M36" s="4">
        <v>357.85</v>
      </c>
      <c r="N36" s="4" t="s">
        <v>114</v>
      </c>
      <c r="O36" s="4" t="s">
        <v>98</v>
      </c>
      <c r="P36" s="4" t="s">
        <v>32</v>
      </c>
      <c r="Q36" s="4">
        <v>0</v>
      </c>
      <c r="R36" s="6">
        <v>44497</v>
      </c>
      <c r="S36" s="5">
        <v>44501</v>
      </c>
      <c r="T36" s="4" t="s">
        <v>33</v>
      </c>
      <c r="U36" s="4">
        <v>357.85</v>
      </c>
      <c r="V36" s="4">
        <v>0</v>
      </c>
      <c r="W36" s="4">
        <v>0</v>
      </c>
      <c r="X36" s="4"/>
      <c r="Y36" s="4">
        <v>1248949</v>
      </c>
    </row>
    <row r="37" s="4" customFormat="1" spans="1:25">
      <c r="A37" s="4">
        <v>16680442130</v>
      </c>
      <c r="B37" s="4" t="s">
        <v>25</v>
      </c>
      <c r="C37" s="4" t="s">
        <v>26</v>
      </c>
      <c r="D37" s="4" t="s">
        <v>115</v>
      </c>
      <c r="E37" s="4" t="s">
        <v>36</v>
      </c>
      <c r="F37" s="5">
        <v>44497</v>
      </c>
      <c r="G37" s="5">
        <v>44498</v>
      </c>
      <c r="H37" s="4">
        <v>1</v>
      </c>
      <c r="I37" s="4">
        <v>1</v>
      </c>
      <c r="J37" s="4">
        <v>1</v>
      </c>
      <c r="K37" s="4" t="s">
        <v>29</v>
      </c>
      <c r="L37" s="4">
        <v>481.76</v>
      </c>
      <c r="M37" s="4">
        <v>481.76</v>
      </c>
      <c r="N37" s="4" t="s">
        <v>116</v>
      </c>
      <c r="O37" s="4" t="s">
        <v>98</v>
      </c>
      <c r="P37" s="4" t="s">
        <v>32</v>
      </c>
      <c r="Q37" s="4">
        <v>0</v>
      </c>
      <c r="R37" s="6">
        <v>44497</v>
      </c>
      <c r="S37" s="5">
        <v>44501</v>
      </c>
      <c r="T37" s="4" t="s">
        <v>33</v>
      </c>
      <c r="U37" s="4">
        <v>481.76</v>
      </c>
      <c r="V37" s="4">
        <v>0</v>
      </c>
      <c r="W37" s="4">
        <v>0</v>
      </c>
      <c r="X37" s="4">
        <v>2284363</v>
      </c>
      <c r="Y37" s="4">
        <v>103985451984</v>
      </c>
    </row>
    <row r="38" s="4" customFormat="1" spans="1:25">
      <c r="A38" s="4">
        <v>16680563271</v>
      </c>
      <c r="B38" s="4" t="s">
        <v>25</v>
      </c>
      <c r="C38" s="4" t="s">
        <v>26</v>
      </c>
      <c r="D38" s="4" t="s">
        <v>117</v>
      </c>
      <c r="E38" s="4" t="s">
        <v>118</v>
      </c>
      <c r="F38" s="5">
        <v>44497</v>
      </c>
      <c r="G38" s="5">
        <v>44498</v>
      </c>
      <c r="H38" s="4">
        <v>1</v>
      </c>
      <c r="I38" s="4">
        <v>1</v>
      </c>
      <c r="J38" s="4">
        <v>1</v>
      </c>
      <c r="K38" s="4" t="s">
        <v>29</v>
      </c>
      <c r="L38" s="4">
        <v>286.52</v>
      </c>
      <c r="M38" s="4">
        <v>286.52</v>
      </c>
      <c r="N38" s="4" t="s">
        <v>119</v>
      </c>
      <c r="O38" s="4" t="s">
        <v>98</v>
      </c>
      <c r="P38" s="4" t="s">
        <v>32</v>
      </c>
      <c r="Q38" s="4">
        <v>0</v>
      </c>
      <c r="R38" s="6">
        <v>44497</v>
      </c>
      <c r="S38" s="5">
        <v>44501</v>
      </c>
      <c r="T38" s="4" t="s">
        <v>33</v>
      </c>
      <c r="U38" s="4">
        <v>286.52</v>
      </c>
      <c r="V38" s="4">
        <v>0</v>
      </c>
      <c r="W38" s="4">
        <v>0</v>
      </c>
      <c r="X38" s="4">
        <v>2284373</v>
      </c>
      <c r="Y38" s="4">
        <v>103985531224</v>
      </c>
    </row>
    <row r="39" s="4" customFormat="1" spans="1:25">
      <c r="A39" s="4">
        <v>16680682910</v>
      </c>
      <c r="B39" s="4" t="s">
        <v>25</v>
      </c>
      <c r="C39" s="4" t="s">
        <v>26</v>
      </c>
      <c r="D39" s="4" t="s">
        <v>120</v>
      </c>
      <c r="E39" s="4" t="s">
        <v>121</v>
      </c>
      <c r="F39" s="5">
        <v>44497</v>
      </c>
      <c r="G39" s="5">
        <v>44498</v>
      </c>
      <c r="H39" s="4">
        <v>1</v>
      </c>
      <c r="I39" s="4">
        <v>1</v>
      </c>
      <c r="J39" s="4">
        <v>1</v>
      </c>
      <c r="K39" s="4" t="s">
        <v>29</v>
      </c>
      <c r="L39" s="4">
        <v>246.51</v>
      </c>
      <c r="M39" s="4">
        <v>246.51</v>
      </c>
      <c r="N39" s="4" t="s">
        <v>122</v>
      </c>
      <c r="O39" s="4" t="s">
        <v>98</v>
      </c>
      <c r="P39" s="4" t="s">
        <v>32</v>
      </c>
      <c r="Q39" s="4">
        <v>0</v>
      </c>
      <c r="R39" s="6">
        <v>44497</v>
      </c>
      <c r="S39" s="5">
        <v>44501</v>
      </c>
      <c r="T39" s="4" t="s">
        <v>33</v>
      </c>
      <c r="U39" s="4">
        <v>246.51</v>
      </c>
      <c r="V39" s="4">
        <v>0</v>
      </c>
      <c r="W39" s="4">
        <v>0</v>
      </c>
      <c r="X39" s="4">
        <v>2284381</v>
      </c>
      <c r="Y39" s="4">
        <v>103985601094</v>
      </c>
    </row>
    <row r="40" s="4" customFormat="1" spans="1:25">
      <c r="A40" s="4">
        <v>16680737692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44497</v>
      </c>
      <c r="G40" s="5">
        <v>44498</v>
      </c>
      <c r="H40" s="4">
        <v>1</v>
      </c>
      <c r="I40" s="4">
        <v>1</v>
      </c>
      <c r="J40" s="4">
        <v>1</v>
      </c>
      <c r="K40" s="4" t="s">
        <v>29</v>
      </c>
      <c r="L40" s="4">
        <v>125.34</v>
      </c>
      <c r="M40" s="4">
        <v>125.34</v>
      </c>
      <c r="N40" s="4" t="s">
        <v>125</v>
      </c>
      <c r="O40" s="4" t="s">
        <v>98</v>
      </c>
      <c r="P40" s="4" t="s">
        <v>32</v>
      </c>
      <c r="Q40" s="4">
        <v>0</v>
      </c>
      <c r="R40" s="6">
        <v>44497</v>
      </c>
      <c r="S40" s="5">
        <v>44501</v>
      </c>
      <c r="T40" s="4" t="s">
        <v>33</v>
      </c>
      <c r="U40" s="4">
        <v>125.34</v>
      </c>
      <c r="V40" s="4">
        <v>0</v>
      </c>
      <c r="W40" s="4">
        <v>0</v>
      </c>
      <c r="X40" s="4">
        <v>2284390</v>
      </c>
      <c r="Y40" s="4">
        <v>103985629184</v>
      </c>
    </row>
    <row r="41" s="4" customFormat="1" spans="1:23">
      <c r="A41" s="4">
        <v>16680762394</v>
      </c>
      <c r="B41" s="4" t="s">
        <v>25</v>
      </c>
      <c r="C41" s="4" t="s">
        <v>26</v>
      </c>
      <c r="D41" s="4" t="s">
        <v>59</v>
      </c>
      <c r="E41" s="4" t="s">
        <v>60</v>
      </c>
      <c r="F41" s="5">
        <v>44497</v>
      </c>
      <c r="G41" s="5">
        <v>44498</v>
      </c>
      <c r="H41" s="4">
        <v>1</v>
      </c>
      <c r="I41" s="4">
        <v>1</v>
      </c>
      <c r="J41" s="4">
        <v>1</v>
      </c>
      <c r="K41" s="4" t="s">
        <v>29</v>
      </c>
      <c r="L41" s="4">
        <v>107.63</v>
      </c>
      <c r="M41" s="4">
        <v>107.63</v>
      </c>
      <c r="N41" s="4" t="s">
        <v>126</v>
      </c>
      <c r="O41" s="4" t="s">
        <v>98</v>
      </c>
      <c r="P41" s="4" t="s">
        <v>32</v>
      </c>
      <c r="Q41" s="4">
        <v>0</v>
      </c>
      <c r="R41" s="6">
        <v>44497</v>
      </c>
      <c r="S41" s="5">
        <v>44501</v>
      </c>
      <c r="T41" s="4" t="s">
        <v>33</v>
      </c>
      <c r="U41" s="4">
        <v>107.63</v>
      </c>
      <c r="V41" s="4">
        <v>0</v>
      </c>
      <c r="W41" s="4">
        <v>0</v>
      </c>
    </row>
    <row r="42" s="4" customFormat="1" spans="1:25">
      <c r="A42" s="4">
        <v>16680563271</v>
      </c>
      <c r="B42" s="4" t="s">
        <v>25</v>
      </c>
      <c r="C42" s="4" t="s">
        <v>34</v>
      </c>
      <c r="D42" s="4" t="s">
        <v>117</v>
      </c>
      <c r="E42" s="4" t="s">
        <v>118</v>
      </c>
      <c r="F42" s="5">
        <v>44497</v>
      </c>
      <c r="G42" s="5">
        <v>44498</v>
      </c>
      <c r="H42" s="4">
        <v>1</v>
      </c>
      <c r="I42" s="4">
        <v>1</v>
      </c>
      <c r="J42" s="4">
        <v>1</v>
      </c>
      <c r="K42" s="4" t="s">
        <v>29</v>
      </c>
      <c r="L42" s="4">
        <v>-286.52</v>
      </c>
      <c r="M42" s="4">
        <v>-286.52</v>
      </c>
      <c r="N42" s="4" t="s">
        <v>119</v>
      </c>
      <c r="O42" s="4" t="s">
        <v>98</v>
      </c>
      <c r="P42" s="4" t="s">
        <v>32</v>
      </c>
      <c r="Q42" s="4">
        <v>0</v>
      </c>
      <c r="R42" s="6">
        <v>44497</v>
      </c>
      <c r="S42" s="5">
        <v>44501</v>
      </c>
      <c r="T42" s="4" t="s">
        <v>33</v>
      </c>
      <c r="U42" s="4">
        <v>-286.52</v>
      </c>
      <c r="V42" s="4">
        <v>0</v>
      </c>
      <c r="W42" s="4">
        <v>0</v>
      </c>
      <c r="X42" s="4">
        <v>2284373</v>
      </c>
      <c r="Y42" s="4">
        <v>103985531224</v>
      </c>
    </row>
    <row r="43" s="4" customFormat="1" spans="1:23">
      <c r="A43" s="4">
        <v>16681976404</v>
      </c>
      <c r="B43" s="4" t="s">
        <v>25</v>
      </c>
      <c r="C43" s="4" t="s">
        <v>26</v>
      </c>
      <c r="D43" s="4" t="s">
        <v>127</v>
      </c>
      <c r="E43" s="4" t="s">
        <v>128</v>
      </c>
      <c r="F43" s="5">
        <v>44497</v>
      </c>
      <c r="G43" s="5">
        <v>44498</v>
      </c>
      <c r="H43" s="4">
        <v>1</v>
      </c>
      <c r="I43" s="4">
        <v>1</v>
      </c>
      <c r="J43" s="4">
        <v>1</v>
      </c>
      <c r="K43" s="4" t="s">
        <v>29</v>
      </c>
      <c r="L43" s="4">
        <v>110.7</v>
      </c>
      <c r="M43" s="4">
        <v>110.7</v>
      </c>
      <c r="N43" s="4" t="s">
        <v>129</v>
      </c>
      <c r="O43" s="4" t="s">
        <v>98</v>
      </c>
      <c r="P43" s="4" t="s">
        <v>32</v>
      </c>
      <c r="Q43" s="4">
        <v>0</v>
      </c>
      <c r="R43" s="6">
        <v>44497</v>
      </c>
      <c r="S43" s="5">
        <v>44501</v>
      </c>
      <c r="T43" s="4" t="s">
        <v>33</v>
      </c>
      <c r="U43" s="4">
        <v>110.7</v>
      </c>
      <c r="V43" s="4">
        <v>0</v>
      </c>
      <c r="W43" s="4">
        <v>0</v>
      </c>
    </row>
    <row r="44" s="4" customFormat="1" spans="1:24">
      <c r="A44" s="4">
        <v>16682176226</v>
      </c>
      <c r="B44" s="4" t="s">
        <v>25</v>
      </c>
      <c r="C44" s="4" t="s">
        <v>26</v>
      </c>
      <c r="D44" s="4" t="s">
        <v>130</v>
      </c>
      <c r="E44" s="4" t="s">
        <v>131</v>
      </c>
      <c r="F44" s="5">
        <v>44497</v>
      </c>
      <c r="G44" s="5">
        <v>44498</v>
      </c>
      <c r="H44" s="4">
        <v>1</v>
      </c>
      <c r="I44" s="4">
        <v>1</v>
      </c>
      <c r="J44" s="4">
        <v>1</v>
      </c>
      <c r="K44" s="4" t="s">
        <v>29</v>
      </c>
      <c r="L44" s="4">
        <v>192.51</v>
      </c>
      <c r="M44" s="4">
        <v>192.51</v>
      </c>
      <c r="N44" s="4" t="s">
        <v>132</v>
      </c>
      <c r="O44" s="4" t="s">
        <v>98</v>
      </c>
      <c r="P44" s="4" t="s">
        <v>32</v>
      </c>
      <c r="Q44" s="4">
        <v>0</v>
      </c>
      <c r="R44" s="6">
        <v>44497</v>
      </c>
      <c r="S44" s="5">
        <v>44501</v>
      </c>
      <c r="T44" s="4" t="s">
        <v>33</v>
      </c>
      <c r="U44" s="4">
        <v>192.51</v>
      </c>
      <c r="V44" s="4">
        <v>0</v>
      </c>
      <c r="W44" s="4">
        <v>0</v>
      </c>
      <c r="X44" s="4">
        <v>2284532</v>
      </c>
    </row>
    <row r="45" s="4" customFormat="1" spans="1:25">
      <c r="A45" s="4">
        <v>16682287732</v>
      </c>
      <c r="B45" s="4" t="s">
        <v>25</v>
      </c>
      <c r="C45" s="4" t="s">
        <v>26</v>
      </c>
      <c r="D45" s="4" t="s">
        <v>133</v>
      </c>
      <c r="E45" s="4" t="s">
        <v>124</v>
      </c>
      <c r="F45" s="5">
        <v>44497</v>
      </c>
      <c r="G45" s="5">
        <v>44498</v>
      </c>
      <c r="H45" s="4">
        <v>1</v>
      </c>
      <c r="I45" s="4">
        <v>1</v>
      </c>
      <c r="J45" s="4">
        <v>1</v>
      </c>
      <c r="K45" s="4" t="s">
        <v>29</v>
      </c>
      <c r="L45" s="4">
        <v>182.43</v>
      </c>
      <c r="M45" s="4">
        <v>182.43</v>
      </c>
      <c r="N45" s="4" t="s">
        <v>134</v>
      </c>
      <c r="O45" s="4" t="s">
        <v>98</v>
      </c>
      <c r="P45" s="4" t="s">
        <v>32</v>
      </c>
      <c r="Q45" s="4">
        <v>0</v>
      </c>
      <c r="R45" s="6">
        <v>44497</v>
      </c>
      <c r="S45" s="5">
        <v>44501</v>
      </c>
      <c r="T45" s="4" t="s">
        <v>33</v>
      </c>
      <c r="U45" s="4">
        <v>182.43</v>
      </c>
      <c r="V45" s="4">
        <v>0</v>
      </c>
      <c r="W45" s="4">
        <v>0</v>
      </c>
      <c r="X45" s="4">
        <v>2284543</v>
      </c>
      <c r="Y45" s="4">
        <v>103986544574</v>
      </c>
    </row>
    <row r="46" s="4" customFormat="1" spans="1:25">
      <c r="A46" s="4">
        <v>16683140028</v>
      </c>
      <c r="B46" s="4" t="s">
        <v>25</v>
      </c>
      <c r="C46" s="4" t="s">
        <v>26</v>
      </c>
      <c r="D46" s="4" t="s">
        <v>135</v>
      </c>
      <c r="E46" s="4" t="s">
        <v>136</v>
      </c>
      <c r="F46" s="5">
        <v>44497</v>
      </c>
      <c r="G46" s="5">
        <v>44498</v>
      </c>
      <c r="H46" s="4">
        <v>1</v>
      </c>
      <c r="I46" s="4">
        <v>1</v>
      </c>
      <c r="J46" s="4">
        <v>1</v>
      </c>
      <c r="K46" s="4" t="s">
        <v>29</v>
      </c>
      <c r="L46" s="4">
        <v>473.28</v>
      </c>
      <c r="M46" s="4">
        <v>473.28</v>
      </c>
      <c r="N46" s="4" t="s">
        <v>137</v>
      </c>
      <c r="O46" s="4" t="s">
        <v>98</v>
      </c>
      <c r="P46" s="4" t="s">
        <v>32</v>
      </c>
      <c r="Q46" s="4">
        <v>0</v>
      </c>
      <c r="R46" s="6">
        <v>44497</v>
      </c>
      <c r="S46" s="5">
        <v>44501</v>
      </c>
      <c r="T46" s="4" t="s">
        <v>33</v>
      </c>
      <c r="U46" s="4">
        <v>473.28</v>
      </c>
      <c r="V46" s="4">
        <v>0</v>
      </c>
      <c r="W46" s="4">
        <v>0</v>
      </c>
      <c r="X46" s="4">
        <v>2284646</v>
      </c>
      <c r="Y46" s="4" t="s">
        <v>44</v>
      </c>
    </row>
    <row r="47" s="4" customFormat="1" spans="1:25">
      <c r="A47" s="4">
        <v>16689068917</v>
      </c>
      <c r="B47" s="4" t="s">
        <v>25</v>
      </c>
      <c r="C47" s="4" t="s">
        <v>26</v>
      </c>
      <c r="D47" s="4" t="s">
        <v>138</v>
      </c>
      <c r="E47" s="4" t="s">
        <v>124</v>
      </c>
      <c r="F47" s="5">
        <v>44497</v>
      </c>
      <c r="G47" s="5">
        <v>44498</v>
      </c>
      <c r="H47" s="4">
        <v>1</v>
      </c>
      <c r="I47" s="4">
        <v>1</v>
      </c>
      <c r="J47" s="4">
        <v>1</v>
      </c>
      <c r="K47" s="4" t="s">
        <v>29</v>
      </c>
      <c r="L47" s="4">
        <v>336.9</v>
      </c>
      <c r="M47" s="4">
        <v>336.9</v>
      </c>
      <c r="N47" s="4" t="s">
        <v>139</v>
      </c>
      <c r="O47" s="4" t="s">
        <v>98</v>
      </c>
      <c r="P47" s="4" t="s">
        <v>32</v>
      </c>
      <c r="Q47" s="4">
        <v>0</v>
      </c>
      <c r="R47" s="6">
        <v>44497</v>
      </c>
      <c r="S47" s="5">
        <v>44501</v>
      </c>
      <c r="T47" s="4" t="s">
        <v>33</v>
      </c>
      <c r="U47" s="4">
        <v>336.9</v>
      </c>
      <c r="V47" s="4">
        <v>0</v>
      </c>
      <c r="W47" s="4">
        <v>0</v>
      </c>
      <c r="X47" s="4">
        <v>2284672</v>
      </c>
      <c r="Y47" s="4">
        <v>103987153744</v>
      </c>
    </row>
    <row r="48" s="4" customFormat="1" spans="1:25">
      <c r="A48" s="4">
        <v>16690077217</v>
      </c>
      <c r="B48" s="4" t="s">
        <v>25</v>
      </c>
      <c r="C48" s="4" t="s">
        <v>26</v>
      </c>
      <c r="D48" s="4" t="s">
        <v>140</v>
      </c>
      <c r="E48" s="4" t="s">
        <v>141</v>
      </c>
      <c r="F48" s="5">
        <v>44497</v>
      </c>
      <c r="G48" s="5">
        <v>44498</v>
      </c>
      <c r="H48" s="4">
        <v>1</v>
      </c>
      <c r="I48" s="4">
        <v>1</v>
      </c>
      <c r="J48" s="4">
        <v>1</v>
      </c>
      <c r="K48" s="4" t="s">
        <v>29</v>
      </c>
      <c r="L48" s="4">
        <v>352.74</v>
      </c>
      <c r="M48" s="4">
        <v>352.74</v>
      </c>
      <c r="N48" s="4" t="s">
        <v>142</v>
      </c>
      <c r="O48" s="4" t="s">
        <v>98</v>
      </c>
      <c r="P48" s="4" t="s">
        <v>32</v>
      </c>
      <c r="Q48" s="4">
        <v>0</v>
      </c>
      <c r="R48" s="6">
        <v>44497</v>
      </c>
      <c r="S48" s="5">
        <v>44501</v>
      </c>
      <c r="T48" s="4" t="s">
        <v>33</v>
      </c>
      <c r="U48" s="4">
        <v>352.74</v>
      </c>
      <c r="V48" s="4">
        <v>0</v>
      </c>
      <c r="W48" s="4">
        <v>0</v>
      </c>
      <c r="X48" s="4">
        <v>2284739</v>
      </c>
      <c r="Y48" s="4">
        <v>103987423914</v>
      </c>
    </row>
    <row r="49" s="4" customFormat="1" spans="1:25">
      <c r="A49" s="4">
        <v>16690266351</v>
      </c>
      <c r="B49" s="4" t="s">
        <v>25</v>
      </c>
      <c r="C49" s="4" t="s">
        <v>26</v>
      </c>
      <c r="D49" s="4" t="s">
        <v>143</v>
      </c>
      <c r="E49" s="4" t="s">
        <v>144</v>
      </c>
      <c r="F49" s="5">
        <v>44497</v>
      </c>
      <c r="G49" s="5">
        <v>44498</v>
      </c>
      <c r="H49" s="4">
        <v>1</v>
      </c>
      <c r="I49" s="4">
        <v>1</v>
      </c>
      <c r="J49" s="4">
        <v>1</v>
      </c>
      <c r="K49" s="4" t="s">
        <v>29</v>
      </c>
      <c r="L49" s="4">
        <v>224.71</v>
      </c>
      <c r="M49" s="4">
        <v>224.71</v>
      </c>
      <c r="N49" s="4" t="s">
        <v>145</v>
      </c>
      <c r="O49" s="4" t="s">
        <v>98</v>
      </c>
      <c r="P49" s="4" t="s">
        <v>32</v>
      </c>
      <c r="Q49" s="4">
        <v>0</v>
      </c>
      <c r="R49" s="6">
        <v>44497</v>
      </c>
      <c r="S49" s="5">
        <v>44501</v>
      </c>
      <c r="T49" s="4" t="s">
        <v>33</v>
      </c>
      <c r="U49" s="4">
        <v>224.71</v>
      </c>
      <c r="V49" s="4">
        <v>0</v>
      </c>
      <c r="W49" s="4">
        <v>230</v>
      </c>
      <c r="X49" s="4">
        <v>2284764</v>
      </c>
      <c r="Y49" s="4">
        <v>103987493234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4"/>
  <sheetViews>
    <sheetView tabSelected="1" topLeftCell="A23" workbookViewId="0">
      <selection activeCell="E54" sqref="E54"/>
    </sheetView>
  </sheetViews>
  <sheetFormatPr defaultColWidth="9" defaultRowHeight="13.5"/>
  <cols>
    <col min="1" max="1" width="13.7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hidden="1" spans="1:9">
      <c r="A2" s="4">
        <v>16602824887</v>
      </c>
      <c r="B2" s="5">
        <v>44495</v>
      </c>
      <c r="C2" s="5">
        <v>44497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16649731484</v>
      </c>
      <c r="B3" s="5">
        <v>44496</v>
      </c>
      <c r="C3" s="5">
        <v>44497</v>
      </c>
      <c r="D3" s="4">
        <v>189.61</v>
      </c>
      <c r="E3" s="4" t="str">
        <f>VLOOKUP(A3,HOP!A:L,12,0)</f>
        <v>189.61</v>
      </c>
      <c r="F3" s="4" t="str">
        <f>VLOOKUP(A3,HOP!A:C,3,0)</f>
        <v>2282671</v>
      </c>
      <c r="G3" s="4">
        <f t="shared" ref="G3:G44" si="0">D3-E3</f>
        <v>0</v>
      </c>
      <c r="H3" s="4" t="str">
        <f t="shared" ref="H3:H44" si="1">$H$1&amp;F3</f>
        <v>，2282671</v>
      </c>
      <c r="I3" s="4" t="str">
        <f>VLOOKUP(A3,HOP!A:T,20,0)</f>
        <v>直连</v>
      </c>
    </row>
    <row r="4" s="4" customFormat="1" spans="1:9">
      <c r="A4" s="4">
        <v>16654626640</v>
      </c>
      <c r="B4" s="5">
        <v>44494</v>
      </c>
      <c r="C4" s="5">
        <v>44497</v>
      </c>
      <c r="D4" s="4">
        <v>2269.68</v>
      </c>
      <c r="E4" s="4" t="str">
        <f>VLOOKUP(A4,HOP!A:L,12,0)</f>
        <v>2269.68</v>
      </c>
      <c r="F4" s="4" t="str">
        <f>VLOOKUP(A4,HOP!A:C,3,0)</f>
        <v>2282747</v>
      </c>
      <c r="G4" s="4">
        <f t="shared" si="0"/>
        <v>0</v>
      </c>
      <c r="H4" s="4" t="str">
        <f t="shared" si="1"/>
        <v>，2282747</v>
      </c>
      <c r="I4" s="4" t="str">
        <f>VLOOKUP(A4,HOP!A:T,20,0)</f>
        <v>直连</v>
      </c>
    </row>
    <row r="5" s="4" customFormat="1" spans="1:9">
      <c r="A5" s="4">
        <v>16659446512</v>
      </c>
      <c r="B5" s="5">
        <v>44495</v>
      </c>
      <c r="C5" s="5">
        <v>44497</v>
      </c>
      <c r="D5" s="4">
        <v>2531.94</v>
      </c>
      <c r="E5" s="4" t="str">
        <f>VLOOKUP(A5,HOP!A:L,12,0)</f>
        <v>2531.94</v>
      </c>
      <c r="F5" s="4" t="str">
        <f>VLOOKUP(A5,HOP!A:C,3,0)</f>
        <v>2283183</v>
      </c>
      <c r="G5" s="4">
        <f t="shared" si="0"/>
        <v>0</v>
      </c>
      <c r="H5" s="4" t="str">
        <f t="shared" si="1"/>
        <v>，2283183</v>
      </c>
      <c r="I5" s="4" t="str">
        <f>VLOOKUP(A5,HOP!A:T,20,0)</f>
        <v>直连</v>
      </c>
    </row>
    <row r="6" s="4" customFormat="1" spans="1:9">
      <c r="A6" s="4">
        <v>16667008149</v>
      </c>
      <c r="B6" s="5">
        <v>44496</v>
      </c>
      <c r="C6" s="5">
        <v>44497</v>
      </c>
      <c r="D6" s="4">
        <v>184.9</v>
      </c>
      <c r="E6" s="4" t="str">
        <f>VLOOKUP(A6,HOP!A:L,12,0)</f>
        <v>184.90</v>
      </c>
      <c r="F6" s="4" t="str">
        <f>VLOOKUP(A6,HOP!A:C,3,0)</f>
        <v>2283444</v>
      </c>
      <c r="G6" s="4">
        <f t="shared" si="0"/>
        <v>0</v>
      </c>
      <c r="H6" s="4" t="str">
        <f t="shared" si="1"/>
        <v>，2283444</v>
      </c>
      <c r="I6" s="4" t="str">
        <f>VLOOKUP(A6,HOP!A:T,20,0)</f>
        <v>直连</v>
      </c>
    </row>
    <row r="7" s="4" customFormat="1" spans="1:10">
      <c r="A7" s="4">
        <v>16668526335</v>
      </c>
      <c r="B7" s="5">
        <v>44496</v>
      </c>
      <c r="C7" s="5">
        <v>44497</v>
      </c>
      <c r="D7" s="4">
        <v>450</v>
      </c>
      <c r="E7" s="4">
        <v>450</v>
      </c>
      <c r="F7" s="4">
        <v>2283557</v>
      </c>
      <c r="G7" s="4">
        <f t="shared" si="0"/>
        <v>0</v>
      </c>
      <c r="H7" s="4" t="str">
        <f t="shared" si="1"/>
        <v>，2283557</v>
      </c>
      <c r="I7" s="4" t="e">
        <f>VLOOKUP(A7,HOP!A:T,20,0)</f>
        <v>#N/A</v>
      </c>
      <c r="J7" s="4" t="s">
        <v>147</v>
      </c>
    </row>
    <row r="8" s="4" customFormat="1" hidden="1" spans="1:9">
      <c r="A8" s="4">
        <v>16670593904</v>
      </c>
      <c r="B8" s="5">
        <v>44496</v>
      </c>
      <c r="C8" s="5">
        <v>44497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16671148493</v>
      </c>
      <c r="B9" s="5">
        <v>44496</v>
      </c>
      <c r="C9" s="5">
        <v>44497</v>
      </c>
      <c r="D9" s="4">
        <v>528.72</v>
      </c>
      <c r="E9" s="4" t="str">
        <f>VLOOKUP(A9,HOP!A:L,12,0)</f>
        <v>528.72</v>
      </c>
      <c r="F9" s="4" t="str">
        <f>VLOOKUP(A9,HOP!A:C,3,0)</f>
        <v>2283924</v>
      </c>
      <c r="G9" s="4">
        <f t="shared" si="0"/>
        <v>0</v>
      </c>
      <c r="H9" s="4" t="str">
        <f t="shared" si="1"/>
        <v>，2283924</v>
      </c>
      <c r="I9" s="4" t="str">
        <f>VLOOKUP(A9,HOP!A:T,20,0)</f>
        <v>直连</v>
      </c>
    </row>
    <row r="10" s="4" customFormat="1" hidden="1" spans="1:9">
      <c r="A10" s="4">
        <v>16671340368</v>
      </c>
      <c r="B10" s="5">
        <v>44496</v>
      </c>
      <c r="C10" s="5">
        <v>44497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16671772372</v>
      </c>
      <c r="B11" s="5">
        <v>44496</v>
      </c>
      <c r="C11" s="5">
        <v>44497</v>
      </c>
      <c r="D11" s="4">
        <v>107.63</v>
      </c>
      <c r="E11" s="4" t="str">
        <f>VLOOKUP(A11,HOP!A:L,12,0)</f>
        <v>107.63</v>
      </c>
      <c r="F11" s="4" t="str">
        <f>VLOOKUP(A11,HOP!A:C,3,0)</f>
        <v>2283980</v>
      </c>
      <c r="G11" s="4">
        <f t="shared" si="0"/>
        <v>0</v>
      </c>
      <c r="H11" s="4" t="str">
        <f t="shared" si="1"/>
        <v>，2283980</v>
      </c>
      <c r="I11" s="4" t="str">
        <f>VLOOKUP(A11,HOP!A:T,20,0)</f>
        <v>直连</v>
      </c>
    </row>
    <row r="12" s="4" customFormat="1" spans="1:9">
      <c r="A12" s="4">
        <v>16676992289</v>
      </c>
      <c r="B12" s="5">
        <v>44496</v>
      </c>
      <c r="C12" s="5">
        <v>44497</v>
      </c>
      <c r="D12" s="4">
        <v>292.58</v>
      </c>
      <c r="E12" s="4" t="str">
        <f>VLOOKUP(A12,HOP!A:L,12,0)</f>
        <v>292.58</v>
      </c>
      <c r="F12" s="4" t="str">
        <f>VLOOKUP(A12,HOP!A:C,3,0)</f>
        <v>2284021</v>
      </c>
      <c r="G12" s="4">
        <f t="shared" si="0"/>
        <v>0</v>
      </c>
      <c r="H12" s="4" t="str">
        <f t="shared" si="1"/>
        <v>，2284021</v>
      </c>
      <c r="I12" s="4" t="str">
        <f>VLOOKUP(A12,HOP!A:T,20,0)</f>
        <v>直连</v>
      </c>
    </row>
    <row r="13" s="4" customFormat="1" spans="1:9">
      <c r="A13" s="4">
        <v>16677384315</v>
      </c>
      <c r="B13" s="5">
        <v>44496</v>
      </c>
      <c r="C13" s="5">
        <v>44497</v>
      </c>
      <c r="D13" s="4">
        <v>213.5</v>
      </c>
      <c r="E13" s="4" t="str">
        <f>VLOOKUP(A13,HOP!A:L,12,0)</f>
        <v>213.50</v>
      </c>
      <c r="F13" s="4" t="str">
        <f>VLOOKUP(A13,HOP!A:C,3,0)</f>
        <v>2284030</v>
      </c>
      <c r="G13" s="4">
        <f t="shared" si="0"/>
        <v>0</v>
      </c>
      <c r="H13" s="4" t="str">
        <f t="shared" si="1"/>
        <v>，2284030</v>
      </c>
      <c r="I13" s="4" t="str">
        <f>VLOOKUP(A13,HOP!A:T,20,0)</f>
        <v>直连</v>
      </c>
    </row>
    <row r="14" s="4" customFormat="1" spans="1:9">
      <c r="A14" s="4">
        <v>16677391547</v>
      </c>
      <c r="B14" s="5">
        <v>44496</v>
      </c>
      <c r="C14" s="5">
        <v>44497</v>
      </c>
      <c r="D14" s="4">
        <v>204.82</v>
      </c>
      <c r="E14" s="4" t="str">
        <f>VLOOKUP(A14,HOP!A:L,12,0)</f>
        <v>204.82</v>
      </c>
      <c r="F14" s="4" t="str">
        <f>VLOOKUP(A14,HOP!A:C,3,0)</f>
        <v>2284033</v>
      </c>
      <c r="G14" s="4">
        <f t="shared" si="0"/>
        <v>0</v>
      </c>
      <c r="H14" s="4" t="str">
        <f t="shared" si="1"/>
        <v>，2284033</v>
      </c>
      <c r="I14" s="4" t="str">
        <f>VLOOKUP(A14,HOP!A:T,20,0)</f>
        <v>直连</v>
      </c>
    </row>
    <row r="15" s="4" customFormat="1" spans="1:9">
      <c r="A15" s="4">
        <v>16678099532</v>
      </c>
      <c r="B15" s="5">
        <v>44496</v>
      </c>
      <c r="C15" s="5">
        <v>44497</v>
      </c>
      <c r="D15" s="4">
        <v>194.9</v>
      </c>
      <c r="E15" s="4" t="str">
        <f>VLOOKUP(A15,HOP!A:L,12,0)</f>
        <v>194.90</v>
      </c>
      <c r="F15" s="4" t="str">
        <f>VLOOKUP(A15,HOP!A:C,3,0)</f>
        <v>2284063</v>
      </c>
      <c r="G15" s="4">
        <f t="shared" si="0"/>
        <v>0</v>
      </c>
      <c r="H15" s="4" t="str">
        <f t="shared" si="1"/>
        <v>，2284063</v>
      </c>
      <c r="I15" s="4" t="str">
        <f>VLOOKUP(A15,HOP!A:T,20,0)</f>
        <v>直连</v>
      </c>
    </row>
    <row r="16" s="4" customFormat="1" spans="1:9">
      <c r="A16" s="4">
        <v>16678381106</v>
      </c>
      <c r="B16" s="5">
        <v>44496</v>
      </c>
      <c r="C16" s="5">
        <v>44497</v>
      </c>
      <c r="D16" s="4">
        <v>504.7</v>
      </c>
      <c r="E16" s="4" t="str">
        <f>VLOOKUP(A16,HOP!A:L,12,0)</f>
        <v>504.70</v>
      </c>
      <c r="F16" s="4" t="str">
        <f>VLOOKUP(A16,HOP!A:C,3,0)</f>
        <v>2284079</v>
      </c>
      <c r="G16" s="4">
        <f t="shared" si="0"/>
        <v>0</v>
      </c>
      <c r="H16" s="4" t="str">
        <f t="shared" si="1"/>
        <v>，2284079</v>
      </c>
      <c r="I16" s="4" t="str">
        <f>VLOOKUP(A16,HOP!A:T,20,0)</f>
        <v>直连</v>
      </c>
    </row>
    <row r="17" s="4" customFormat="1" spans="1:9">
      <c r="A17" s="4">
        <v>16679144181</v>
      </c>
      <c r="B17" s="5">
        <v>44496</v>
      </c>
      <c r="C17" s="5">
        <v>44497</v>
      </c>
      <c r="D17" s="4">
        <v>155.76</v>
      </c>
      <c r="E17" s="4" t="str">
        <f>VLOOKUP(A17,HOP!A:L,12,0)</f>
        <v>155.76</v>
      </c>
      <c r="F17" s="4" t="str">
        <f>VLOOKUP(A17,HOP!A:C,3,0)</f>
        <v>2284147</v>
      </c>
      <c r="G17" s="4">
        <f t="shared" si="0"/>
        <v>0</v>
      </c>
      <c r="H17" s="4" t="str">
        <f t="shared" si="1"/>
        <v>，2284147</v>
      </c>
      <c r="I17" s="4" t="str">
        <f>VLOOKUP(A17,HOP!A:T,20,0)</f>
        <v>直连</v>
      </c>
    </row>
    <row r="18" s="4" customFormat="1" spans="1:9">
      <c r="A18" s="4">
        <v>16679245387</v>
      </c>
      <c r="B18" s="5">
        <v>44496</v>
      </c>
      <c r="C18" s="5">
        <v>44497</v>
      </c>
      <c r="D18" s="4">
        <v>203.97</v>
      </c>
      <c r="E18" s="4" t="str">
        <f>VLOOKUP(A18,HOP!A:L,12,0)</f>
        <v>203.97</v>
      </c>
      <c r="F18" s="4" t="str">
        <f>VLOOKUP(A18,HOP!A:C,3,0)</f>
        <v>2284155</v>
      </c>
      <c r="G18" s="4">
        <f t="shared" si="0"/>
        <v>0</v>
      </c>
      <c r="H18" s="4" t="str">
        <f t="shared" si="1"/>
        <v>，2284155</v>
      </c>
      <c r="I18" s="4" t="str">
        <f>VLOOKUP(A18,HOP!A:T,20,0)</f>
        <v>直连</v>
      </c>
    </row>
    <row r="19" s="4" customFormat="1" spans="1:9">
      <c r="A19" s="4">
        <v>16679331873</v>
      </c>
      <c r="B19" s="5">
        <v>44496</v>
      </c>
      <c r="C19" s="5">
        <v>44497</v>
      </c>
      <c r="D19" s="4">
        <v>335.21</v>
      </c>
      <c r="E19" s="4" t="str">
        <f>VLOOKUP(A19,HOP!A:L,12,0)</f>
        <v>335.21</v>
      </c>
      <c r="F19" s="4" t="str">
        <f>VLOOKUP(A19,HOP!A:C,3,0)</f>
        <v>2284161</v>
      </c>
      <c r="G19" s="4">
        <f t="shared" si="0"/>
        <v>0</v>
      </c>
      <c r="H19" s="4" t="str">
        <f t="shared" si="1"/>
        <v>，2284161</v>
      </c>
      <c r="I19" s="4" t="str">
        <f>VLOOKUP(A19,HOP!A:T,20,0)</f>
        <v>Saas酒店</v>
      </c>
    </row>
    <row r="20" s="4" customFormat="1" spans="1:9">
      <c r="A20" s="4">
        <v>16679481794</v>
      </c>
      <c r="B20" s="5">
        <v>44496</v>
      </c>
      <c r="C20" s="5">
        <v>44497</v>
      </c>
      <c r="D20" s="4">
        <v>171.8</v>
      </c>
      <c r="E20" s="4" t="str">
        <f>VLOOKUP(A20,HOP!A:L,12,0)</f>
        <v>171.80</v>
      </c>
      <c r="F20" s="4" t="str">
        <f>VLOOKUP(A20,HOP!A:C,3,0)</f>
        <v>2284176</v>
      </c>
      <c r="G20" s="4">
        <f t="shared" si="0"/>
        <v>0</v>
      </c>
      <c r="H20" s="4" t="str">
        <f t="shared" si="1"/>
        <v>，2284176</v>
      </c>
      <c r="I20" s="4" t="str">
        <f>VLOOKUP(A20,HOP!A:T,20,0)</f>
        <v>直连</v>
      </c>
    </row>
    <row r="21" s="4" customFormat="1" hidden="1" spans="1:9">
      <c r="A21" s="4">
        <v>16679528283</v>
      </c>
      <c r="B21" s="5">
        <v>44496</v>
      </c>
      <c r="C21" s="5">
        <v>44497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16679551445</v>
      </c>
      <c r="B22" s="5">
        <v>44496</v>
      </c>
      <c r="C22" s="5">
        <v>44497</v>
      </c>
      <c r="D22" s="4">
        <v>262.82</v>
      </c>
      <c r="E22" s="4" t="str">
        <f>VLOOKUP(A22,HOP!A:L,12,0)</f>
        <v>262.82</v>
      </c>
      <c r="F22" s="4" t="str">
        <f>VLOOKUP(A22,HOP!A:C,3,0)</f>
        <v>2284181</v>
      </c>
      <c r="G22" s="4">
        <f t="shared" si="0"/>
        <v>0</v>
      </c>
      <c r="H22" s="4" t="str">
        <f t="shared" si="1"/>
        <v>，2284181</v>
      </c>
      <c r="I22" s="4" t="str">
        <f>VLOOKUP(A22,HOP!A:T,20,0)</f>
        <v>直连</v>
      </c>
    </row>
    <row r="23" s="4" customFormat="1" spans="1:9">
      <c r="A23" s="4">
        <v>16679664073</v>
      </c>
      <c r="B23" s="5">
        <v>44496</v>
      </c>
      <c r="C23" s="5">
        <v>44497</v>
      </c>
      <c r="D23" s="4">
        <v>948.27</v>
      </c>
      <c r="E23" s="4" t="str">
        <f>VLOOKUP(A23,HOP!A:L,12,0)</f>
        <v>948.27</v>
      </c>
      <c r="F23" s="4" t="str">
        <f>VLOOKUP(A23,HOP!A:C,3,0)</f>
        <v>2284195</v>
      </c>
      <c r="G23" s="4">
        <f t="shared" si="0"/>
        <v>0</v>
      </c>
      <c r="H23" s="4" t="str">
        <f t="shared" si="1"/>
        <v>，2284195</v>
      </c>
      <c r="I23" s="4" t="str">
        <f>VLOOKUP(A23,HOP!A:T,20,0)</f>
        <v>直连</v>
      </c>
    </row>
    <row r="24" s="4" customFormat="1" spans="1:9">
      <c r="A24" s="4">
        <v>16679711232</v>
      </c>
      <c r="B24" s="5">
        <v>44496</v>
      </c>
      <c r="C24" s="5">
        <v>44497</v>
      </c>
      <c r="D24" s="4">
        <v>216.31</v>
      </c>
      <c r="E24" s="4" t="str">
        <f>VLOOKUP(A24,HOP!A:L,12,0)</f>
        <v>216.31</v>
      </c>
      <c r="F24" s="4" t="str">
        <f>VLOOKUP(A24,HOP!A:C,3,0)</f>
        <v>2284199</v>
      </c>
      <c r="G24" s="4">
        <f t="shared" si="0"/>
        <v>0</v>
      </c>
      <c r="H24" s="4" t="str">
        <f t="shared" si="1"/>
        <v>，2284199</v>
      </c>
      <c r="I24" s="4" t="str">
        <f>VLOOKUP(A24,HOP!A:T,20,0)</f>
        <v>直连</v>
      </c>
    </row>
    <row r="25" s="4" customFormat="1" spans="1:9">
      <c r="A25" s="4">
        <v>16655786846</v>
      </c>
      <c r="B25" s="5">
        <v>44497</v>
      </c>
      <c r="C25" s="5">
        <v>44498</v>
      </c>
      <c r="D25" s="4">
        <v>232.3</v>
      </c>
      <c r="E25" s="4" t="str">
        <f>VLOOKUP(A25,HOP!A:L,12,0)</f>
        <v>232.30</v>
      </c>
      <c r="F25" s="4" t="str">
        <f>VLOOKUP(A25,HOP!A:C,3,0)</f>
        <v>2282912</v>
      </c>
      <c r="G25" s="4">
        <f t="shared" si="0"/>
        <v>0</v>
      </c>
      <c r="H25" s="4" t="str">
        <f t="shared" si="1"/>
        <v>，2282912</v>
      </c>
      <c r="I25" s="4" t="str">
        <f>VLOOKUP(A25,HOP!A:T,20,0)</f>
        <v>直连</v>
      </c>
    </row>
    <row r="26" s="4" customFormat="1" spans="1:9">
      <c r="A26" s="4">
        <v>16665404998</v>
      </c>
      <c r="B26" s="5">
        <v>44496</v>
      </c>
      <c r="C26" s="5">
        <v>44498</v>
      </c>
      <c r="D26" s="4">
        <v>1021.08</v>
      </c>
      <c r="E26" s="4" t="str">
        <f>VLOOKUP(A26,HOP!A:L,12,0)</f>
        <v>1021.08</v>
      </c>
      <c r="F26" s="4" t="str">
        <f>VLOOKUP(A26,HOP!A:C,3,0)</f>
        <v>2283280</v>
      </c>
      <c r="G26" s="4">
        <f t="shared" si="0"/>
        <v>0</v>
      </c>
      <c r="H26" s="4" t="str">
        <f t="shared" si="1"/>
        <v>，2283280</v>
      </c>
      <c r="I26" s="4" t="str">
        <f>VLOOKUP(A26,HOP!A:T,20,0)</f>
        <v>直连</v>
      </c>
    </row>
    <row r="27" s="4" customFormat="1" spans="1:9">
      <c r="A27" s="4">
        <v>16669240112</v>
      </c>
      <c r="B27" s="5">
        <v>44497</v>
      </c>
      <c r="C27" s="5">
        <v>44498</v>
      </c>
      <c r="D27" s="4">
        <v>273.59</v>
      </c>
      <c r="E27" s="4" t="str">
        <f>VLOOKUP(A27,HOP!A:L,12,0)</f>
        <v>273.59</v>
      </c>
      <c r="F27" s="4" t="str">
        <f>VLOOKUP(A27,HOP!A:C,3,0)</f>
        <v>2283616</v>
      </c>
      <c r="G27" s="4">
        <f t="shared" si="0"/>
        <v>0</v>
      </c>
      <c r="H27" s="4" t="str">
        <f t="shared" si="1"/>
        <v>，2283616</v>
      </c>
      <c r="I27" s="4" t="str">
        <f>VLOOKUP(A27,HOP!A:T,20,0)</f>
        <v>直连</v>
      </c>
    </row>
    <row r="28" s="4" customFormat="1" spans="1:9">
      <c r="A28" s="4">
        <v>16669421634</v>
      </c>
      <c r="B28" s="5">
        <v>44497</v>
      </c>
      <c r="C28" s="5">
        <v>44498</v>
      </c>
      <c r="D28" s="4">
        <v>392.58</v>
      </c>
      <c r="E28" s="4" t="str">
        <f>VLOOKUP(A28,HOP!A:L,12,0)</f>
        <v>392.58</v>
      </c>
      <c r="F28" s="4" t="str">
        <f>VLOOKUP(A28,HOP!A:C,3,0)</f>
        <v>2283632</v>
      </c>
      <c r="G28" s="4">
        <f t="shared" si="0"/>
        <v>0</v>
      </c>
      <c r="H28" s="4" t="str">
        <f t="shared" si="1"/>
        <v>，2283632</v>
      </c>
      <c r="I28" s="4" t="str">
        <f>VLOOKUP(A28,HOP!A:T,20,0)</f>
        <v>直连</v>
      </c>
    </row>
    <row r="29" s="4" customFormat="1" spans="1:9">
      <c r="A29" s="4">
        <v>16670856981</v>
      </c>
      <c r="B29" s="5">
        <v>44497</v>
      </c>
      <c r="C29" s="5">
        <v>44498</v>
      </c>
      <c r="D29" s="4">
        <v>223.11</v>
      </c>
      <c r="E29" s="4" t="str">
        <f>VLOOKUP(A29,HOP!A:L,12,0)</f>
        <v>223.11</v>
      </c>
      <c r="F29" s="4" t="str">
        <f>VLOOKUP(A29,HOP!A:C,3,0)</f>
        <v>2283892</v>
      </c>
      <c r="G29" s="4">
        <f t="shared" si="0"/>
        <v>0</v>
      </c>
      <c r="H29" s="4" t="str">
        <f t="shared" si="1"/>
        <v>，2283892</v>
      </c>
      <c r="I29" s="4" t="str">
        <f>VLOOKUP(A29,HOP!A:T,20,0)</f>
        <v>直连</v>
      </c>
    </row>
    <row r="30" s="4" customFormat="1" spans="1:9">
      <c r="A30" s="4">
        <v>16671003473</v>
      </c>
      <c r="B30" s="5">
        <v>44497</v>
      </c>
      <c r="C30" s="5">
        <v>44498</v>
      </c>
      <c r="D30" s="4">
        <v>163.97</v>
      </c>
      <c r="E30" s="4" t="str">
        <f>VLOOKUP(A30,HOP!A:L,12,0)</f>
        <v>163.97</v>
      </c>
      <c r="F30" s="4" t="str">
        <f>VLOOKUP(A30,HOP!A:C,3,0)</f>
        <v>2283912</v>
      </c>
      <c r="G30" s="4">
        <f t="shared" si="0"/>
        <v>0</v>
      </c>
      <c r="H30" s="4" t="str">
        <f t="shared" si="1"/>
        <v>，2283912</v>
      </c>
      <c r="I30" s="4" t="str">
        <f>VLOOKUP(A30,HOP!A:T,20,0)</f>
        <v>直连</v>
      </c>
    </row>
    <row r="31" s="4" customFormat="1" spans="1:9">
      <c r="A31" s="4">
        <v>16671581035</v>
      </c>
      <c r="B31" s="5">
        <v>44497</v>
      </c>
      <c r="C31" s="5">
        <v>44498</v>
      </c>
      <c r="D31" s="4">
        <v>2042.64</v>
      </c>
      <c r="E31" s="4" t="str">
        <f>VLOOKUP(A31,HOP!A:L,12,0)</f>
        <v>2042.64</v>
      </c>
      <c r="F31" s="4" t="str">
        <f>VLOOKUP(A31,HOP!A:C,3,0)</f>
        <v>2283963</v>
      </c>
      <c r="G31" s="4">
        <f t="shared" si="0"/>
        <v>0</v>
      </c>
      <c r="H31" s="4" t="str">
        <f t="shared" si="1"/>
        <v>，2283963</v>
      </c>
      <c r="I31" s="4" t="str">
        <f>VLOOKUP(A31,HOP!A:T,20,0)</f>
        <v>直连</v>
      </c>
    </row>
    <row r="32" s="4" customFormat="1" hidden="1" spans="1:11">
      <c r="A32" s="4">
        <v>16680416125</v>
      </c>
      <c r="B32" s="5">
        <v>44497</v>
      </c>
      <c r="C32" s="5">
        <v>44498</v>
      </c>
      <c r="D32" s="4">
        <v>357.85</v>
      </c>
      <c r="E32" s="4">
        <v>357.85</v>
      </c>
      <c r="F32" s="7" t="s">
        <v>148</v>
      </c>
      <c r="G32" s="4">
        <f t="shared" si="0"/>
        <v>0</v>
      </c>
      <c r="H32" s="4" t="str">
        <f t="shared" si="1"/>
        <v>，202110280937550021</v>
      </c>
      <c r="I32" s="4" t="s">
        <v>149</v>
      </c>
      <c r="K32" s="4">
        <v>10.28</v>
      </c>
    </row>
    <row r="33" s="4" customFormat="1" spans="1:9">
      <c r="A33" s="4">
        <v>16680442130</v>
      </c>
      <c r="B33" s="5">
        <v>44497</v>
      </c>
      <c r="C33" s="5">
        <v>44498</v>
      </c>
      <c r="D33" s="4">
        <v>481.76</v>
      </c>
      <c r="E33" s="4" t="str">
        <f>VLOOKUP(A33,HOP!A:L,12,0)</f>
        <v>481.76</v>
      </c>
      <c r="F33" s="4" t="str">
        <f>VLOOKUP(A33,HOP!A:C,3,0)</f>
        <v>2284363</v>
      </c>
      <c r="G33" s="4">
        <f t="shared" si="0"/>
        <v>0</v>
      </c>
      <c r="H33" s="4" t="str">
        <f t="shared" si="1"/>
        <v>，2284363</v>
      </c>
      <c r="I33" s="4" t="str">
        <f>VLOOKUP(A33,HOP!A:T,20,0)</f>
        <v>直连</v>
      </c>
    </row>
    <row r="34" s="4" customFormat="1" hidden="1" spans="1:9">
      <c r="A34" s="4">
        <v>16680563271</v>
      </c>
      <c r="B34" s="5">
        <v>44497</v>
      </c>
      <c r="C34" s="5">
        <v>44498</v>
      </c>
      <c r="D34" s="4">
        <v>0</v>
      </c>
      <c r="E34" s="4" t="str">
        <f>VLOOKUP(A34,HOP!A:L,12,0)</f>
        <v>0.00</v>
      </c>
      <c r="F34" s="4" t="str">
        <f>VLOOKUP(A34,HOP!A:C,3,0)</f>
        <v>2284373</v>
      </c>
      <c r="G34" s="4">
        <f t="shared" si="0"/>
        <v>0</v>
      </c>
      <c r="H34" s="4" t="str">
        <f t="shared" si="1"/>
        <v>，2284373</v>
      </c>
      <c r="I34" s="4" t="str">
        <f>VLOOKUP(A34,HOP!A:T,20,0)</f>
        <v>直连</v>
      </c>
    </row>
    <row r="35" s="4" customFormat="1" spans="1:9">
      <c r="A35" s="4">
        <v>16680682910</v>
      </c>
      <c r="B35" s="5">
        <v>44497</v>
      </c>
      <c r="C35" s="5">
        <v>44498</v>
      </c>
      <c r="D35" s="4">
        <v>246.51</v>
      </c>
      <c r="E35" s="4" t="str">
        <f>VLOOKUP(A35,HOP!A:L,12,0)</f>
        <v>246.51</v>
      </c>
      <c r="F35" s="4" t="str">
        <f>VLOOKUP(A35,HOP!A:C,3,0)</f>
        <v>2284381</v>
      </c>
      <c r="G35" s="4">
        <f t="shared" si="0"/>
        <v>0</v>
      </c>
      <c r="H35" s="4" t="str">
        <f t="shared" si="1"/>
        <v>，2284381</v>
      </c>
      <c r="I35" s="4" t="str">
        <f>VLOOKUP(A35,HOP!A:T,20,0)</f>
        <v>直连</v>
      </c>
    </row>
    <row r="36" s="4" customFormat="1" spans="1:9">
      <c r="A36" s="4">
        <v>16680737692</v>
      </c>
      <c r="B36" s="5">
        <v>44497</v>
      </c>
      <c r="C36" s="5">
        <v>44498</v>
      </c>
      <c r="D36" s="4">
        <v>125.34</v>
      </c>
      <c r="E36" s="4" t="str">
        <f>VLOOKUP(A36,HOP!A:L,12,0)</f>
        <v>125.34</v>
      </c>
      <c r="F36" s="4" t="str">
        <f>VLOOKUP(A36,HOP!A:C,3,0)</f>
        <v>2284390</v>
      </c>
      <c r="G36" s="4">
        <f t="shared" si="0"/>
        <v>0</v>
      </c>
      <c r="H36" s="4" t="str">
        <f t="shared" si="1"/>
        <v>，2284390</v>
      </c>
      <c r="I36" s="4" t="str">
        <f>VLOOKUP(A36,HOP!A:T,20,0)</f>
        <v>直连</v>
      </c>
    </row>
    <row r="37" s="4" customFormat="1" spans="1:9">
      <c r="A37" s="4">
        <v>16680762394</v>
      </c>
      <c r="B37" s="5">
        <v>44497</v>
      </c>
      <c r="C37" s="5">
        <v>44498</v>
      </c>
      <c r="D37" s="4">
        <v>107.63</v>
      </c>
      <c r="E37" s="4" t="str">
        <f>VLOOKUP(A37,HOP!A:L,12,0)</f>
        <v>107.63</v>
      </c>
      <c r="F37" s="4" t="str">
        <f>VLOOKUP(A37,HOP!A:C,3,0)</f>
        <v>2284395</v>
      </c>
      <c r="G37" s="4">
        <f t="shared" si="0"/>
        <v>0</v>
      </c>
      <c r="H37" s="4" t="str">
        <f t="shared" si="1"/>
        <v>，2284395</v>
      </c>
      <c r="I37" s="4" t="str">
        <f>VLOOKUP(A37,HOP!A:T,20,0)</f>
        <v>直连</v>
      </c>
    </row>
    <row r="38" s="4" customFormat="1" spans="1:9">
      <c r="A38" s="4">
        <v>16681976404</v>
      </c>
      <c r="B38" s="5">
        <v>44497</v>
      </c>
      <c r="C38" s="5">
        <v>44498</v>
      </c>
      <c r="D38" s="4">
        <v>110.7</v>
      </c>
      <c r="E38" s="4" t="str">
        <f>VLOOKUP(A38,HOP!A:L,12,0)</f>
        <v>110.70</v>
      </c>
      <c r="F38" s="4" t="str">
        <f>VLOOKUP(A38,HOP!A:C,3,0)</f>
        <v>2284514</v>
      </c>
      <c r="G38" s="4">
        <f t="shared" si="0"/>
        <v>0</v>
      </c>
      <c r="H38" s="4" t="str">
        <f t="shared" si="1"/>
        <v>，2284514</v>
      </c>
      <c r="I38" s="4" t="str">
        <f>VLOOKUP(A38,HOP!A:T,20,0)</f>
        <v>直连</v>
      </c>
    </row>
    <row r="39" s="4" customFormat="1" spans="1:9">
      <c r="A39" s="4">
        <v>16682176226</v>
      </c>
      <c r="B39" s="5">
        <v>44497</v>
      </c>
      <c r="C39" s="5">
        <v>44498</v>
      </c>
      <c r="D39" s="4">
        <v>192.51</v>
      </c>
      <c r="E39" s="4" t="str">
        <f>VLOOKUP(A39,HOP!A:L,12,0)</f>
        <v>192.51</v>
      </c>
      <c r="F39" s="4" t="str">
        <f>VLOOKUP(A39,HOP!A:C,3,0)</f>
        <v>2284532</v>
      </c>
      <c r="G39" s="4">
        <f t="shared" si="0"/>
        <v>0</v>
      </c>
      <c r="H39" s="4" t="str">
        <f t="shared" si="1"/>
        <v>，2284532</v>
      </c>
      <c r="I39" s="4" t="str">
        <f>VLOOKUP(A39,HOP!A:T,20,0)</f>
        <v>直连</v>
      </c>
    </row>
    <row r="40" s="4" customFormat="1" spans="1:9">
      <c r="A40" s="4">
        <v>16682287732</v>
      </c>
      <c r="B40" s="5">
        <v>44497</v>
      </c>
      <c r="C40" s="5">
        <v>44498</v>
      </c>
      <c r="D40" s="4">
        <v>182.43</v>
      </c>
      <c r="E40" s="4" t="str">
        <f>VLOOKUP(A40,HOP!A:L,12,0)</f>
        <v>182.43</v>
      </c>
      <c r="F40" s="4" t="str">
        <f>VLOOKUP(A40,HOP!A:C,3,0)</f>
        <v>2284543</v>
      </c>
      <c r="G40" s="4">
        <f t="shared" si="0"/>
        <v>0</v>
      </c>
      <c r="H40" s="4" t="str">
        <f t="shared" si="1"/>
        <v>，2284543</v>
      </c>
      <c r="I40" s="4" t="str">
        <f>VLOOKUP(A40,HOP!A:T,20,0)</f>
        <v>直连</v>
      </c>
    </row>
    <row r="41" s="4" customFormat="1" spans="1:9">
      <c r="A41" s="4">
        <v>16683140028</v>
      </c>
      <c r="B41" s="5">
        <v>44497</v>
      </c>
      <c r="C41" s="5">
        <v>44498</v>
      </c>
      <c r="D41" s="4">
        <v>473.28</v>
      </c>
      <c r="E41" s="4" t="str">
        <f>VLOOKUP(A41,HOP!A:L,12,0)</f>
        <v>473.28</v>
      </c>
      <c r="F41" s="4" t="str">
        <f>VLOOKUP(A41,HOP!A:C,3,0)</f>
        <v>2284646</v>
      </c>
      <c r="G41" s="4">
        <f t="shared" si="0"/>
        <v>0</v>
      </c>
      <c r="H41" s="4" t="str">
        <f t="shared" si="1"/>
        <v>，2284646</v>
      </c>
      <c r="I41" s="4" t="str">
        <f>VLOOKUP(A41,HOP!A:T,20,0)</f>
        <v>直采</v>
      </c>
    </row>
    <row r="42" s="4" customFormat="1" spans="1:9">
      <c r="A42" s="4">
        <v>16689068917</v>
      </c>
      <c r="B42" s="5">
        <v>44497</v>
      </c>
      <c r="C42" s="5">
        <v>44498</v>
      </c>
      <c r="D42" s="4">
        <v>336.9</v>
      </c>
      <c r="E42" s="4" t="str">
        <f>VLOOKUP(A42,HOP!A:L,12,0)</f>
        <v>336.90</v>
      </c>
      <c r="F42" s="4" t="str">
        <f>VLOOKUP(A42,HOP!A:C,3,0)</f>
        <v>2284672</v>
      </c>
      <c r="G42" s="4">
        <f t="shared" si="0"/>
        <v>0</v>
      </c>
      <c r="H42" s="4" t="str">
        <f t="shared" si="1"/>
        <v>，2284672</v>
      </c>
      <c r="I42" s="4" t="str">
        <f>VLOOKUP(A42,HOP!A:T,20,0)</f>
        <v>直连</v>
      </c>
    </row>
    <row r="43" s="4" customFormat="1" spans="1:9">
      <c r="A43" s="4">
        <v>16690077217</v>
      </c>
      <c r="B43" s="5">
        <v>44497</v>
      </c>
      <c r="C43" s="5">
        <v>44498</v>
      </c>
      <c r="D43" s="4">
        <v>352.74</v>
      </c>
      <c r="E43" s="4" t="str">
        <f>VLOOKUP(A43,HOP!A:L,12,0)</f>
        <v>352.74</v>
      </c>
      <c r="F43" s="4" t="str">
        <f>VLOOKUP(A43,HOP!A:C,3,0)</f>
        <v>2284739</v>
      </c>
      <c r="G43" s="4">
        <f t="shared" si="0"/>
        <v>0</v>
      </c>
      <c r="H43" s="4" t="str">
        <f t="shared" si="1"/>
        <v>，2284739</v>
      </c>
      <c r="I43" s="4" t="str">
        <f>VLOOKUP(A43,HOP!A:T,20,0)</f>
        <v>直连</v>
      </c>
    </row>
    <row r="44" s="4" customFormat="1" spans="1:9">
      <c r="A44" s="4">
        <v>16690266351</v>
      </c>
      <c r="B44" s="5">
        <v>44497</v>
      </c>
      <c r="C44" s="5">
        <v>44498</v>
      </c>
      <c r="D44" s="4">
        <v>224.71</v>
      </c>
      <c r="E44" s="4" t="str">
        <f>VLOOKUP(A44,HOP!A:L,12,0)</f>
        <v>224.71</v>
      </c>
      <c r="F44" s="4" t="str">
        <f>VLOOKUP(A44,HOP!A:C,3,0)</f>
        <v>2284764</v>
      </c>
      <c r="G44" s="4">
        <f t="shared" si="0"/>
        <v>0</v>
      </c>
      <c r="H44" s="4" t="str">
        <f t="shared" si="1"/>
        <v>，2284764</v>
      </c>
      <c r="I44" s="4" t="str">
        <f>VLOOKUP(A44,HOP!A:T,20,0)</f>
        <v>直连</v>
      </c>
    </row>
    <row r="46" spans="4:4">
      <c r="D46" s="4">
        <f>SUM(D2:D45)</f>
        <v>17508.75</v>
      </c>
    </row>
    <row r="49" spans="1:5">
      <c r="A49" s="4" t="s">
        <v>150</v>
      </c>
      <c r="D49" s="4">
        <v>923.28</v>
      </c>
      <c r="E49" s="4">
        <v>1121.28</v>
      </c>
    </row>
    <row r="50" spans="1:5">
      <c r="A50" s="4" t="s">
        <v>151</v>
      </c>
      <c r="D50" s="4">
        <v>15892.41</v>
      </c>
      <c r="E50" s="4">
        <v>19300.57</v>
      </c>
    </row>
    <row r="51" spans="1:5">
      <c r="A51" s="4" t="s">
        <v>152</v>
      </c>
      <c r="D51" s="4">
        <v>335.21</v>
      </c>
      <c r="E51" s="4">
        <v>407.1</v>
      </c>
    </row>
    <row r="52" spans="1:5">
      <c r="A52" s="4" t="s">
        <v>153</v>
      </c>
      <c r="D52" s="4">
        <v>357.85</v>
      </c>
      <c r="E52" s="4">
        <v>434.59</v>
      </c>
    </row>
    <row r="53" spans="1:5">
      <c r="A53" s="4" t="s">
        <v>154</v>
      </c>
      <c r="D53" s="4">
        <f>SUBTOTAL(9,D49:D52)</f>
        <v>17508.75</v>
      </c>
      <c r="E53" s="4">
        <f>SUBTOTAL(9,E49:E52)</f>
        <v>21263.54</v>
      </c>
    </row>
    <row r="54" spans="1:1">
      <c r="A54" s="4" t="s">
        <v>155</v>
      </c>
    </row>
  </sheetData>
  <autoFilter ref="A1:XFD46">
    <filterColumn colId="3">
      <filters blank="1">
        <filter val="450"/>
        <filter val="192.51"/>
        <filter val="223.11"/>
        <filter val="246.51"/>
        <filter val="163.97"/>
        <filter val="203.97"/>
        <filter val="292.58"/>
        <filter val="392.58"/>
        <filter val="1021.08"/>
        <filter val="273.59"/>
        <filter val="189.61"/>
        <filter val="335.21"/>
        <filter val="232.3"/>
        <filter val="107.63"/>
        <filter val="213.5"/>
        <filter val="110.7"/>
        <filter val="504.7"/>
        <filter val="948.27"/>
        <filter val="171.8"/>
        <filter val="473.28"/>
        <filter val="184.9"/>
        <filter val="194.9"/>
        <filter val="336.9"/>
        <filter val="216.31"/>
        <filter val="224.71"/>
        <filter val="528.72"/>
        <filter val="125.34"/>
        <filter val="352.74"/>
        <filter val="2042.64"/>
        <filter val="17508.75"/>
        <filter val="155.76"/>
        <filter val="481.76"/>
        <filter val="2269.68"/>
        <filter val="204.82"/>
        <filter val="262.82"/>
        <filter val="182.43"/>
        <filter val="2531.94"/>
        <filter val="357.85"/>
      </filters>
    </filterColumn>
    <filterColumn colId="8">
      <filters blank="1">
        <filter val="#N/A"/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</row>
    <row r="2" s="1" customFormat="1" spans="1:20">
      <c r="A2" s="3">
        <v>16690266351</v>
      </c>
      <c r="B2" s="1" t="s">
        <v>173</v>
      </c>
      <c r="C2" s="1" t="s">
        <v>174</v>
      </c>
      <c r="D2" s="1" t="s">
        <v>175</v>
      </c>
      <c r="E2" s="1" t="s">
        <v>145</v>
      </c>
      <c r="F2" s="1" t="s">
        <v>173</v>
      </c>
      <c r="G2" s="1" t="s">
        <v>176</v>
      </c>
      <c r="H2" s="1" t="s">
        <v>177</v>
      </c>
      <c r="I2" s="1" t="s">
        <v>178</v>
      </c>
      <c r="J2" s="1" t="s">
        <v>179</v>
      </c>
      <c r="K2" s="1" t="s">
        <v>178</v>
      </c>
      <c r="L2" s="1" t="s">
        <v>178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</row>
    <row r="3" s="1" customFormat="1" spans="1:20">
      <c r="A3" s="3">
        <v>16690077217</v>
      </c>
      <c r="B3" s="1" t="s">
        <v>173</v>
      </c>
      <c r="C3" s="1" t="s">
        <v>187</v>
      </c>
      <c r="D3" s="1" t="s">
        <v>188</v>
      </c>
      <c r="E3" s="1" t="s">
        <v>142</v>
      </c>
      <c r="F3" s="1" t="s">
        <v>173</v>
      </c>
      <c r="G3" s="1" t="s">
        <v>176</v>
      </c>
      <c r="H3" s="1" t="s">
        <v>177</v>
      </c>
      <c r="I3" s="1" t="s">
        <v>189</v>
      </c>
      <c r="J3" s="1" t="s">
        <v>179</v>
      </c>
      <c r="K3" s="1" t="s">
        <v>189</v>
      </c>
      <c r="L3" s="1" t="s">
        <v>189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190</v>
      </c>
      <c r="R3" s="1" t="s">
        <v>184</v>
      </c>
      <c r="S3" s="1" t="s">
        <v>185</v>
      </c>
      <c r="T3" s="1" t="s">
        <v>186</v>
      </c>
    </row>
    <row r="4" s="1" customFormat="1" spans="1:20">
      <c r="A4" s="3">
        <v>16689068917</v>
      </c>
      <c r="B4" s="1" t="s">
        <v>173</v>
      </c>
      <c r="C4" s="1" t="s">
        <v>191</v>
      </c>
      <c r="D4" s="1" t="s">
        <v>192</v>
      </c>
      <c r="E4" s="1" t="s">
        <v>139</v>
      </c>
      <c r="F4" s="1" t="s">
        <v>173</v>
      </c>
      <c r="G4" s="1" t="s">
        <v>176</v>
      </c>
      <c r="H4" s="1" t="s">
        <v>177</v>
      </c>
      <c r="I4" s="1" t="s">
        <v>193</v>
      </c>
      <c r="J4" s="1" t="s">
        <v>179</v>
      </c>
      <c r="K4" s="1" t="s">
        <v>193</v>
      </c>
      <c r="L4" s="1" t="s">
        <v>193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194</v>
      </c>
      <c r="R4" s="1" t="s">
        <v>184</v>
      </c>
      <c r="S4" s="1" t="s">
        <v>185</v>
      </c>
      <c r="T4" s="1" t="s">
        <v>186</v>
      </c>
    </row>
    <row r="5" s="1" customFormat="1" spans="1:20">
      <c r="A5" s="3">
        <v>16683140028</v>
      </c>
      <c r="B5" s="1" t="s">
        <v>173</v>
      </c>
      <c r="C5" s="1" t="s">
        <v>195</v>
      </c>
      <c r="D5" s="1" t="s">
        <v>196</v>
      </c>
      <c r="E5" s="1" t="s">
        <v>137</v>
      </c>
      <c r="F5" s="1" t="s">
        <v>173</v>
      </c>
      <c r="G5" s="1" t="s">
        <v>176</v>
      </c>
      <c r="H5" s="1" t="s">
        <v>177</v>
      </c>
      <c r="I5" s="1" t="s">
        <v>197</v>
      </c>
      <c r="J5" s="1" t="s">
        <v>179</v>
      </c>
      <c r="K5" s="1" t="s">
        <v>197</v>
      </c>
      <c r="L5" s="1" t="s">
        <v>197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198</v>
      </c>
      <c r="R5" s="1" t="s">
        <v>184</v>
      </c>
      <c r="S5" s="1" t="s">
        <v>185</v>
      </c>
      <c r="T5" s="1" t="s">
        <v>199</v>
      </c>
    </row>
    <row r="6" s="1" customFormat="1" spans="1:20">
      <c r="A6" s="3">
        <v>16682287732</v>
      </c>
      <c r="B6" s="1" t="s">
        <v>173</v>
      </c>
      <c r="C6" s="1" t="s">
        <v>200</v>
      </c>
      <c r="D6" s="1" t="s">
        <v>201</v>
      </c>
      <c r="E6" s="1" t="s">
        <v>134</v>
      </c>
      <c r="F6" s="1" t="s">
        <v>173</v>
      </c>
      <c r="G6" s="1" t="s">
        <v>176</v>
      </c>
      <c r="H6" s="1" t="s">
        <v>177</v>
      </c>
      <c r="I6" s="1" t="s">
        <v>202</v>
      </c>
      <c r="J6" s="1" t="s">
        <v>179</v>
      </c>
      <c r="K6" s="1" t="s">
        <v>202</v>
      </c>
      <c r="L6" s="1" t="s">
        <v>202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203</v>
      </c>
      <c r="R6" s="1" t="s">
        <v>184</v>
      </c>
      <c r="S6" s="1" t="s">
        <v>185</v>
      </c>
      <c r="T6" s="1" t="s">
        <v>186</v>
      </c>
    </row>
    <row r="7" s="1" customFormat="1" spans="1:20">
      <c r="A7" s="3">
        <v>16682176226</v>
      </c>
      <c r="B7" s="1" t="s">
        <v>173</v>
      </c>
      <c r="C7" s="1" t="s">
        <v>204</v>
      </c>
      <c r="D7" s="1" t="s">
        <v>205</v>
      </c>
      <c r="E7" s="1" t="s">
        <v>132</v>
      </c>
      <c r="F7" s="1" t="s">
        <v>173</v>
      </c>
      <c r="G7" s="1" t="s">
        <v>176</v>
      </c>
      <c r="H7" s="1" t="s">
        <v>177</v>
      </c>
      <c r="I7" s="1" t="s">
        <v>206</v>
      </c>
      <c r="J7" s="1" t="s">
        <v>179</v>
      </c>
      <c r="K7" s="1" t="s">
        <v>206</v>
      </c>
      <c r="L7" s="1" t="s">
        <v>206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207</v>
      </c>
      <c r="R7" s="1" t="s">
        <v>184</v>
      </c>
      <c r="S7" s="1" t="s">
        <v>185</v>
      </c>
      <c r="T7" s="1" t="s">
        <v>186</v>
      </c>
    </row>
    <row r="8" s="1" customFormat="1" spans="1:20">
      <c r="A8" s="3">
        <v>16681976404</v>
      </c>
      <c r="B8" s="1" t="s">
        <v>173</v>
      </c>
      <c r="C8" s="1" t="s">
        <v>208</v>
      </c>
      <c r="D8" s="1" t="s">
        <v>209</v>
      </c>
      <c r="E8" s="1" t="s">
        <v>129</v>
      </c>
      <c r="F8" s="1" t="s">
        <v>173</v>
      </c>
      <c r="G8" s="1" t="s">
        <v>176</v>
      </c>
      <c r="H8" s="1" t="s">
        <v>177</v>
      </c>
      <c r="I8" s="1" t="s">
        <v>210</v>
      </c>
      <c r="J8" s="1" t="s">
        <v>179</v>
      </c>
      <c r="K8" s="1" t="s">
        <v>210</v>
      </c>
      <c r="L8" s="1" t="s">
        <v>210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211</v>
      </c>
      <c r="R8" s="1" t="s">
        <v>184</v>
      </c>
      <c r="S8" s="1" t="s">
        <v>185</v>
      </c>
      <c r="T8" s="1" t="s">
        <v>186</v>
      </c>
    </row>
    <row r="9" s="1" customFormat="1" spans="1:20">
      <c r="A9" s="3">
        <v>16680762394</v>
      </c>
      <c r="B9" s="1" t="s">
        <v>173</v>
      </c>
      <c r="C9" s="1" t="s">
        <v>212</v>
      </c>
      <c r="D9" s="1" t="s">
        <v>213</v>
      </c>
      <c r="E9" s="1" t="s">
        <v>126</v>
      </c>
      <c r="F9" s="1" t="s">
        <v>173</v>
      </c>
      <c r="G9" s="1" t="s">
        <v>176</v>
      </c>
      <c r="H9" s="1" t="s">
        <v>177</v>
      </c>
      <c r="I9" s="1" t="s">
        <v>214</v>
      </c>
      <c r="J9" s="1" t="s">
        <v>179</v>
      </c>
      <c r="K9" s="1" t="s">
        <v>214</v>
      </c>
      <c r="L9" s="1" t="s">
        <v>214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215</v>
      </c>
      <c r="R9" s="1" t="s">
        <v>184</v>
      </c>
      <c r="S9" s="1" t="s">
        <v>185</v>
      </c>
      <c r="T9" s="1" t="s">
        <v>186</v>
      </c>
    </row>
    <row r="10" s="1" customFormat="1" spans="1:20">
      <c r="A10" s="3">
        <v>16680737692</v>
      </c>
      <c r="B10" s="1" t="s">
        <v>173</v>
      </c>
      <c r="C10" s="1" t="s">
        <v>216</v>
      </c>
      <c r="D10" s="1" t="s">
        <v>217</v>
      </c>
      <c r="E10" s="1" t="s">
        <v>125</v>
      </c>
      <c r="F10" s="1" t="s">
        <v>173</v>
      </c>
      <c r="G10" s="1" t="s">
        <v>176</v>
      </c>
      <c r="H10" s="1" t="s">
        <v>177</v>
      </c>
      <c r="I10" s="1" t="s">
        <v>218</v>
      </c>
      <c r="J10" s="1" t="s">
        <v>179</v>
      </c>
      <c r="K10" s="1" t="s">
        <v>218</v>
      </c>
      <c r="L10" s="1" t="s">
        <v>218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219</v>
      </c>
      <c r="R10" s="1" t="s">
        <v>184</v>
      </c>
      <c r="S10" s="1" t="s">
        <v>185</v>
      </c>
      <c r="T10" s="1" t="s">
        <v>186</v>
      </c>
    </row>
    <row r="11" s="1" customFormat="1" spans="1:20">
      <c r="A11" s="3">
        <v>16680682910</v>
      </c>
      <c r="B11" s="1" t="s">
        <v>173</v>
      </c>
      <c r="C11" s="1" t="s">
        <v>220</v>
      </c>
      <c r="D11" s="1" t="s">
        <v>221</v>
      </c>
      <c r="E11" s="1" t="s">
        <v>122</v>
      </c>
      <c r="F11" s="1" t="s">
        <v>173</v>
      </c>
      <c r="G11" s="1" t="s">
        <v>176</v>
      </c>
      <c r="H11" s="1" t="s">
        <v>177</v>
      </c>
      <c r="I11" s="1" t="s">
        <v>222</v>
      </c>
      <c r="J11" s="1" t="s">
        <v>179</v>
      </c>
      <c r="K11" s="1" t="s">
        <v>222</v>
      </c>
      <c r="L11" s="1" t="s">
        <v>222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223</v>
      </c>
      <c r="R11" s="1" t="s">
        <v>184</v>
      </c>
      <c r="S11" s="1" t="s">
        <v>185</v>
      </c>
      <c r="T11" s="1" t="s">
        <v>186</v>
      </c>
    </row>
    <row r="12" s="1" customFormat="1" spans="1:20">
      <c r="A12" s="3">
        <v>16680563271</v>
      </c>
      <c r="B12" s="1" t="s">
        <v>173</v>
      </c>
      <c r="C12" s="1" t="s">
        <v>224</v>
      </c>
      <c r="D12" s="1" t="s">
        <v>225</v>
      </c>
      <c r="E12" s="1" t="s">
        <v>119</v>
      </c>
      <c r="F12" s="1" t="s">
        <v>173</v>
      </c>
      <c r="G12" s="1" t="s">
        <v>176</v>
      </c>
      <c r="H12" s="1" t="s">
        <v>177</v>
      </c>
      <c r="I12" s="1" t="s">
        <v>226</v>
      </c>
      <c r="J12" s="1" t="s">
        <v>179</v>
      </c>
      <c r="K12" s="1" t="s">
        <v>226</v>
      </c>
      <c r="L12" s="1" t="s">
        <v>181</v>
      </c>
      <c r="M12" s="1" t="s">
        <v>227</v>
      </c>
      <c r="N12" s="1" t="s">
        <v>227</v>
      </c>
      <c r="O12" s="1" t="s">
        <v>181</v>
      </c>
      <c r="P12" s="1" t="s">
        <v>182</v>
      </c>
      <c r="Q12" s="1" t="s">
        <v>228</v>
      </c>
      <c r="R12" s="1" t="s">
        <v>184</v>
      </c>
      <c r="S12" s="1" t="s">
        <v>185</v>
      </c>
      <c r="T12" s="1" t="s">
        <v>186</v>
      </c>
    </row>
    <row r="13" s="1" customFormat="1" spans="1:20">
      <c r="A13" s="3">
        <v>16680442130</v>
      </c>
      <c r="B13" s="1" t="s">
        <v>173</v>
      </c>
      <c r="C13" s="1" t="s">
        <v>229</v>
      </c>
      <c r="D13" s="1" t="s">
        <v>230</v>
      </c>
      <c r="E13" s="1" t="s">
        <v>116</v>
      </c>
      <c r="F13" s="1" t="s">
        <v>173</v>
      </c>
      <c r="G13" s="1" t="s">
        <v>176</v>
      </c>
      <c r="H13" s="1" t="s">
        <v>177</v>
      </c>
      <c r="I13" s="1" t="s">
        <v>231</v>
      </c>
      <c r="J13" s="1" t="s">
        <v>179</v>
      </c>
      <c r="K13" s="1" t="s">
        <v>231</v>
      </c>
      <c r="L13" s="1" t="s">
        <v>231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232</v>
      </c>
      <c r="R13" s="1" t="s">
        <v>184</v>
      </c>
      <c r="S13" s="1" t="s">
        <v>185</v>
      </c>
      <c r="T13" s="1" t="s">
        <v>186</v>
      </c>
    </row>
    <row r="14" s="1" customFormat="1" spans="1:20">
      <c r="A14" s="3">
        <v>16679711232</v>
      </c>
      <c r="B14" s="1" t="s">
        <v>233</v>
      </c>
      <c r="C14" s="1" t="s">
        <v>234</v>
      </c>
      <c r="D14" s="1" t="s">
        <v>235</v>
      </c>
      <c r="E14" s="1" t="s">
        <v>94</v>
      </c>
      <c r="F14" s="1" t="s">
        <v>233</v>
      </c>
      <c r="G14" s="1" t="s">
        <v>173</v>
      </c>
      <c r="H14" s="1" t="s">
        <v>177</v>
      </c>
      <c r="I14" s="1" t="s">
        <v>236</v>
      </c>
      <c r="J14" s="1" t="s">
        <v>179</v>
      </c>
      <c r="K14" s="1" t="s">
        <v>236</v>
      </c>
      <c r="L14" s="1" t="s">
        <v>236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237</v>
      </c>
      <c r="R14" s="1" t="s">
        <v>184</v>
      </c>
      <c r="S14" s="1" t="s">
        <v>185</v>
      </c>
      <c r="T14" s="1" t="s">
        <v>186</v>
      </c>
    </row>
    <row r="15" s="1" customFormat="1" spans="1:20">
      <c r="A15" s="3">
        <v>16679664073</v>
      </c>
      <c r="B15" s="1" t="s">
        <v>233</v>
      </c>
      <c r="C15" s="1" t="s">
        <v>238</v>
      </c>
      <c r="D15" s="1" t="s">
        <v>239</v>
      </c>
      <c r="E15" s="1" t="s">
        <v>91</v>
      </c>
      <c r="F15" s="1" t="s">
        <v>233</v>
      </c>
      <c r="G15" s="1" t="s">
        <v>173</v>
      </c>
      <c r="H15" s="1" t="s">
        <v>177</v>
      </c>
      <c r="I15" s="1" t="s">
        <v>240</v>
      </c>
      <c r="J15" s="1" t="s">
        <v>179</v>
      </c>
      <c r="K15" s="1" t="s">
        <v>240</v>
      </c>
      <c r="L15" s="1" t="s">
        <v>240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241</v>
      </c>
      <c r="R15" s="1" t="s">
        <v>184</v>
      </c>
      <c r="S15" s="1" t="s">
        <v>185</v>
      </c>
      <c r="T15" s="1" t="s">
        <v>186</v>
      </c>
    </row>
    <row r="16" s="1" customFormat="1" spans="1:20">
      <c r="A16" s="3">
        <v>16679551445</v>
      </c>
      <c r="B16" s="1" t="s">
        <v>233</v>
      </c>
      <c r="C16" s="1" t="s">
        <v>242</v>
      </c>
      <c r="D16" s="1" t="s">
        <v>243</v>
      </c>
      <c r="E16" s="1" t="s">
        <v>88</v>
      </c>
      <c r="F16" s="1" t="s">
        <v>233</v>
      </c>
      <c r="G16" s="1" t="s">
        <v>173</v>
      </c>
      <c r="H16" s="1" t="s">
        <v>177</v>
      </c>
      <c r="I16" s="1" t="s">
        <v>244</v>
      </c>
      <c r="J16" s="1" t="s">
        <v>179</v>
      </c>
      <c r="K16" s="1" t="s">
        <v>244</v>
      </c>
      <c r="L16" s="1" t="s">
        <v>244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245</v>
      </c>
      <c r="R16" s="1" t="s">
        <v>184</v>
      </c>
      <c r="S16" s="1" t="s">
        <v>185</v>
      </c>
      <c r="T16" s="1" t="s">
        <v>186</v>
      </c>
    </row>
    <row r="17" s="1" customFormat="1" spans="1:20">
      <c r="A17" s="3">
        <v>16679481794</v>
      </c>
      <c r="B17" s="1" t="s">
        <v>233</v>
      </c>
      <c r="C17" s="1" t="s">
        <v>246</v>
      </c>
      <c r="D17" s="1" t="s">
        <v>247</v>
      </c>
      <c r="E17" s="1" t="s">
        <v>84</v>
      </c>
      <c r="F17" s="1" t="s">
        <v>233</v>
      </c>
      <c r="G17" s="1" t="s">
        <v>173</v>
      </c>
      <c r="H17" s="1" t="s">
        <v>177</v>
      </c>
      <c r="I17" s="1" t="s">
        <v>248</v>
      </c>
      <c r="J17" s="1" t="s">
        <v>179</v>
      </c>
      <c r="K17" s="1" t="s">
        <v>248</v>
      </c>
      <c r="L17" s="1" t="s">
        <v>248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249</v>
      </c>
      <c r="R17" s="1" t="s">
        <v>184</v>
      </c>
      <c r="S17" s="1" t="s">
        <v>185</v>
      </c>
      <c r="T17" s="1" t="s">
        <v>186</v>
      </c>
    </row>
    <row r="18" s="1" customFormat="1" spans="1:20">
      <c r="A18" s="3">
        <v>16679331873</v>
      </c>
      <c r="B18" s="1" t="s">
        <v>233</v>
      </c>
      <c r="C18" s="1" t="s">
        <v>250</v>
      </c>
      <c r="D18" s="1" t="s">
        <v>251</v>
      </c>
      <c r="E18" s="1" t="s">
        <v>81</v>
      </c>
      <c r="F18" s="1" t="s">
        <v>233</v>
      </c>
      <c r="G18" s="1" t="s">
        <v>173</v>
      </c>
      <c r="H18" s="1" t="s">
        <v>177</v>
      </c>
      <c r="I18" s="1" t="s">
        <v>252</v>
      </c>
      <c r="J18" s="1" t="s">
        <v>179</v>
      </c>
      <c r="K18" s="1" t="s">
        <v>252</v>
      </c>
      <c r="L18" s="1" t="s">
        <v>252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253</v>
      </c>
      <c r="R18" s="1" t="s">
        <v>184</v>
      </c>
      <c r="S18" s="1" t="s">
        <v>185</v>
      </c>
      <c r="T18" s="1" t="s">
        <v>254</v>
      </c>
    </row>
    <row r="19" s="1" customFormat="1" spans="1:20">
      <c r="A19" s="3">
        <v>16679245387</v>
      </c>
      <c r="B19" s="1" t="s">
        <v>233</v>
      </c>
      <c r="C19" s="1" t="s">
        <v>255</v>
      </c>
      <c r="D19" s="1" t="s">
        <v>256</v>
      </c>
      <c r="E19" s="1" t="s">
        <v>78</v>
      </c>
      <c r="F19" s="1" t="s">
        <v>233</v>
      </c>
      <c r="G19" s="1" t="s">
        <v>173</v>
      </c>
      <c r="H19" s="1" t="s">
        <v>177</v>
      </c>
      <c r="I19" s="1" t="s">
        <v>257</v>
      </c>
      <c r="J19" s="1" t="s">
        <v>179</v>
      </c>
      <c r="K19" s="1" t="s">
        <v>257</v>
      </c>
      <c r="L19" s="1" t="s">
        <v>257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258</v>
      </c>
      <c r="R19" s="1" t="s">
        <v>184</v>
      </c>
      <c r="S19" s="1" t="s">
        <v>185</v>
      </c>
      <c r="T19" s="1" t="s">
        <v>186</v>
      </c>
    </row>
    <row r="20" s="1" customFormat="1" spans="1:20">
      <c r="A20" s="3">
        <v>16679144181</v>
      </c>
      <c r="B20" s="1" t="s">
        <v>233</v>
      </c>
      <c r="C20" s="1" t="s">
        <v>259</v>
      </c>
      <c r="D20" s="1" t="s">
        <v>260</v>
      </c>
      <c r="E20" s="1" t="s">
        <v>76</v>
      </c>
      <c r="F20" s="1" t="s">
        <v>233</v>
      </c>
      <c r="G20" s="1" t="s">
        <v>173</v>
      </c>
      <c r="H20" s="1" t="s">
        <v>177</v>
      </c>
      <c r="I20" s="1" t="s">
        <v>261</v>
      </c>
      <c r="J20" s="1" t="s">
        <v>179</v>
      </c>
      <c r="K20" s="1" t="s">
        <v>261</v>
      </c>
      <c r="L20" s="1" t="s">
        <v>261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262</v>
      </c>
      <c r="R20" s="1" t="s">
        <v>184</v>
      </c>
      <c r="S20" s="1" t="s">
        <v>185</v>
      </c>
      <c r="T20" s="1" t="s">
        <v>186</v>
      </c>
    </row>
    <row r="21" s="1" customFormat="1" spans="1:20">
      <c r="A21" s="3">
        <v>16678381106</v>
      </c>
      <c r="B21" s="1" t="s">
        <v>233</v>
      </c>
      <c r="C21" s="1" t="s">
        <v>263</v>
      </c>
      <c r="D21" s="1" t="s">
        <v>264</v>
      </c>
      <c r="E21" s="1" t="s">
        <v>73</v>
      </c>
      <c r="F21" s="1" t="s">
        <v>233</v>
      </c>
      <c r="G21" s="1" t="s">
        <v>173</v>
      </c>
      <c r="H21" s="1" t="s">
        <v>177</v>
      </c>
      <c r="I21" s="1" t="s">
        <v>265</v>
      </c>
      <c r="J21" s="1" t="s">
        <v>179</v>
      </c>
      <c r="K21" s="1" t="s">
        <v>265</v>
      </c>
      <c r="L21" s="1" t="s">
        <v>265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266</v>
      </c>
      <c r="R21" s="1" t="s">
        <v>184</v>
      </c>
      <c r="S21" s="1" t="s">
        <v>185</v>
      </c>
      <c r="T21" s="1" t="s">
        <v>186</v>
      </c>
    </row>
    <row r="22" s="1" customFormat="1" spans="1:20">
      <c r="A22" s="3">
        <v>16678099532</v>
      </c>
      <c r="B22" s="1" t="s">
        <v>233</v>
      </c>
      <c r="C22" s="1" t="s">
        <v>267</v>
      </c>
      <c r="D22" s="1" t="s">
        <v>268</v>
      </c>
      <c r="E22" s="1" t="s">
        <v>71</v>
      </c>
      <c r="F22" s="1" t="s">
        <v>233</v>
      </c>
      <c r="G22" s="1" t="s">
        <v>173</v>
      </c>
      <c r="H22" s="1" t="s">
        <v>177</v>
      </c>
      <c r="I22" s="1" t="s">
        <v>269</v>
      </c>
      <c r="J22" s="1" t="s">
        <v>179</v>
      </c>
      <c r="K22" s="1" t="s">
        <v>269</v>
      </c>
      <c r="L22" s="1" t="s">
        <v>269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270</v>
      </c>
      <c r="R22" s="1" t="s">
        <v>184</v>
      </c>
      <c r="S22" s="1" t="s">
        <v>185</v>
      </c>
      <c r="T22" s="1" t="s">
        <v>186</v>
      </c>
    </row>
    <row r="23" s="1" customFormat="1" spans="1:20">
      <c r="A23" s="3">
        <v>16677391547</v>
      </c>
      <c r="B23" s="1" t="s">
        <v>233</v>
      </c>
      <c r="C23" s="1" t="s">
        <v>271</v>
      </c>
      <c r="D23" s="1" t="s">
        <v>272</v>
      </c>
      <c r="E23" s="1" t="s">
        <v>67</v>
      </c>
      <c r="F23" s="1" t="s">
        <v>233</v>
      </c>
      <c r="G23" s="1" t="s">
        <v>173</v>
      </c>
      <c r="H23" s="1" t="s">
        <v>177</v>
      </c>
      <c r="I23" s="1" t="s">
        <v>273</v>
      </c>
      <c r="J23" s="1" t="s">
        <v>179</v>
      </c>
      <c r="K23" s="1" t="s">
        <v>273</v>
      </c>
      <c r="L23" s="1" t="s">
        <v>273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274</v>
      </c>
      <c r="R23" s="1" t="s">
        <v>184</v>
      </c>
      <c r="S23" s="1" t="s">
        <v>185</v>
      </c>
      <c r="T23" s="1" t="s">
        <v>186</v>
      </c>
    </row>
    <row r="24" s="1" customFormat="1" spans="1:20">
      <c r="A24" s="3">
        <v>16677384315</v>
      </c>
      <c r="B24" s="1" t="s">
        <v>233</v>
      </c>
      <c r="C24" s="1" t="s">
        <v>275</v>
      </c>
      <c r="D24" s="1" t="s">
        <v>272</v>
      </c>
      <c r="E24" s="1" t="s">
        <v>67</v>
      </c>
      <c r="F24" s="1" t="s">
        <v>233</v>
      </c>
      <c r="G24" s="1" t="s">
        <v>173</v>
      </c>
      <c r="H24" s="1" t="s">
        <v>177</v>
      </c>
      <c r="I24" s="1" t="s">
        <v>276</v>
      </c>
      <c r="J24" s="1" t="s">
        <v>179</v>
      </c>
      <c r="K24" s="1" t="s">
        <v>276</v>
      </c>
      <c r="L24" s="1" t="s">
        <v>276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277</v>
      </c>
      <c r="R24" s="1" t="s">
        <v>184</v>
      </c>
      <c r="S24" s="1" t="s">
        <v>185</v>
      </c>
      <c r="T24" s="1" t="s">
        <v>186</v>
      </c>
    </row>
    <row r="25" s="1" customFormat="1" spans="1:20">
      <c r="A25" s="3">
        <v>16676992289</v>
      </c>
      <c r="B25" s="1" t="s">
        <v>233</v>
      </c>
      <c r="C25" s="1" t="s">
        <v>278</v>
      </c>
      <c r="D25" s="1" t="s">
        <v>279</v>
      </c>
      <c r="E25" s="1" t="s">
        <v>64</v>
      </c>
      <c r="F25" s="1" t="s">
        <v>233</v>
      </c>
      <c r="G25" s="1" t="s">
        <v>173</v>
      </c>
      <c r="H25" s="1" t="s">
        <v>177</v>
      </c>
      <c r="I25" s="1" t="s">
        <v>280</v>
      </c>
      <c r="J25" s="1" t="s">
        <v>179</v>
      </c>
      <c r="K25" s="1" t="s">
        <v>280</v>
      </c>
      <c r="L25" s="1" t="s">
        <v>280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281</v>
      </c>
      <c r="R25" s="1" t="s">
        <v>184</v>
      </c>
      <c r="S25" s="1" t="s">
        <v>185</v>
      </c>
      <c r="T25" s="1" t="s">
        <v>186</v>
      </c>
    </row>
    <row r="26" s="1" customFormat="1" spans="1:20">
      <c r="A26" s="3">
        <v>16671772372</v>
      </c>
      <c r="B26" s="1" t="s">
        <v>233</v>
      </c>
      <c r="C26" s="1" t="s">
        <v>282</v>
      </c>
      <c r="D26" s="1" t="s">
        <v>213</v>
      </c>
      <c r="E26" s="1" t="s">
        <v>61</v>
      </c>
      <c r="F26" s="1" t="s">
        <v>233</v>
      </c>
      <c r="G26" s="1" t="s">
        <v>173</v>
      </c>
      <c r="H26" s="1" t="s">
        <v>177</v>
      </c>
      <c r="I26" s="1" t="s">
        <v>214</v>
      </c>
      <c r="J26" s="1" t="s">
        <v>179</v>
      </c>
      <c r="K26" s="1" t="s">
        <v>214</v>
      </c>
      <c r="L26" s="1" t="s">
        <v>214</v>
      </c>
      <c r="M26" s="1" t="s">
        <v>180</v>
      </c>
      <c r="N26" s="1" t="s">
        <v>180</v>
      </c>
      <c r="O26" s="1" t="s">
        <v>181</v>
      </c>
      <c r="P26" s="1" t="s">
        <v>182</v>
      </c>
      <c r="Q26" s="1" t="s">
        <v>283</v>
      </c>
      <c r="R26" s="1" t="s">
        <v>184</v>
      </c>
      <c r="S26" s="1" t="s">
        <v>185</v>
      </c>
      <c r="T26" s="1" t="s">
        <v>186</v>
      </c>
    </row>
    <row r="27" s="1" customFormat="1" spans="1:20">
      <c r="A27" s="3">
        <v>16671581035</v>
      </c>
      <c r="B27" s="1" t="s">
        <v>233</v>
      </c>
      <c r="C27" s="1" t="s">
        <v>284</v>
      </c>
      <c r="D27" s="1" t="s">
        <v>285</v>
      </c>
      <c r="E27" s="1" t="s">
        <v>112</v>
      </c>
      <c r="F27" s="1" t="s">
        <v>173</v>
      </c>
      <c r="G27" s="1" t="s">
        <v>176</v>
      </c>
      <c r="H27" s="1" t="s">
        <v>177</v>
      </c>
      <c r="I27" s="1" t="s">
        <v>286</v>
      </c>
      <c r="J27" s="1" t="s">
        <v>179</v>
      </c>
      <c r="K27" s="1" t="s">
        <v>286</v>
      </c>
      <c r="L27" s="1" t="s">
        <v>286</v>
      </c>
      <c r="M27" s="1" t="s">
        <v>180</v>
      </c>
      <c r="N27" s="1" t="s">
        <v>180</v>
      </c>
      <c r="O27" s="1" t="s">
        <v>181</v>
      </c>
      <c r="P27" s="1" t="s">
        <v>182</v>
      </c>
      <c r="Q27" s="1" t="s">
        <v>287</v>
      </c>
      <c r="R27" s="1" t="s">
        <v>184</v>
      </c>
      <c r="S27" s="1" t="s">
        <v>185</v>
      </c>
      <c r="T27" s="1" t="s">
        <v>186</v>
      </c>
    </row>
    <row r="28" s="1" customFormat="1" spans="1:20">
      <c r="A28" s="3">
        <v>16671148493</v>
      </c>
      <c r="B28" s="1" t="s">
        <v>233</v>
      </c>
      <c r="C28" s="1" t="s">
        <v>288</v>
      </c>
      <c r="D28" s="1" t="s">
        <v>289</v>
      </c>
      <c r="E28" s="1" t="s">
        <v>56</v>
      </c>
      <c r="F28" s="1" t="s">
        <v>233</v>
      </c>
      <c r="G28" s="1" t="s">
        <v>173</v>
      </c>
      <c r="H28" s="1" t="s">
        <v>177</v>
      </c>
      <c r="I28" s="1" t="s">
        <v>290</v>
      </c>
      <c r="J28" s="1" t="s">
        <v>179</v>
      </c>
      <c r="K28" s="1" t="s">
        <v>290</v>
      </c>
      <c r="L28" s="1" t="s">
        <v>290</v>
      </c>
      <c r="M28" s="1" t="s">
        <v>180</v>
      </c>
      <c r="N28" s="1" t="s">
        <v>180</v>
      </c>
      <c r="O28" s="1" t="s">
        <v>181</v>
      </c>
      <c r="P28" s="1" t="s">
        <v>182</v>
      </c>
      <c r="Q28" s="1" t="s">
        <v>291</v>
      </c>
      <c r="R28" s="1" t="s">
        <v>184</v>
      </c>
      <c r="S28" s="1" t="s">
        <v>185</v>
      </c>
      <c r="T28" s="1" t="s">
        <v>186</v>
      </c>
    </row>
    <row r="29" s="1" customFormat="1" spans="1:20">
      <c r="A29" s="3">
        <v>16671003473</v>
      </c>
      <c r="B29" s="1" t="s">
        <v>233</v>
      </c>
      <c r="C29" s="1" t="s">
        <v>292</v>
      </c>
      <c r="D29" s="1" t="s">
        <v>293</v>
      </c>
      <c r="E29" s="1" t="s">
        <v>109</v>
      </c>
      <c r="F29" s="1" t="s">
        <v>173</v>
      </c>
      <c r="G29" s="1" t="s">
        <v>176</v>
      </c>
      <c r="H29" s="1" t="s">
        <v>177</v>
      </c>
      <c r="I29" s="1" t="s">
        <v>294</v>
      </c>
      <c r="J29" s="1" t="s">
        <v>179</v>
      </c>
      <c r="K29" s="1" t="s">
        <v>294</v>
      </c>
      <c r="L29" s="1" t="s">
        <v>294</v>
      </c>
      <c r="M29" s="1" t="s">
        <v>180</v>
      </c>
      <c r="N29" s="1" t="s">
        <v>180</v>
      </c>
      <c r="O29" s="1" t="s">
        <v>181</v>
      </c>
      <c r="P29" s="1" t="s">
        <v>182</v>
      </c>
      <c r="Q29" s="1" t="s">
        <v>295</v>
      </c>
      <c r="R29" s="1" t="s">
        <v>184</v>
      </c>
      <c r="S29" s="1" t="s">
        <v>185</v>
      </c>
      <c r="T29" s="1" t="s">
        <v>186</v>
      </c>
    </row>
    <row r="30" s="1" customFormat="1" spans="1:20">
      <c r="A30" s="3">
        <v>16670856981</v>
      </c>
      <c r="B30" s="1" t="s">
        <v>233</v>
      </c>
      <c r="C30" s="1" t="s">
        <v>296</v>
      </c>
      <c r="D30" s="1" t="s">
        <v>297</v>
      </c>
      <c r="E30" s="1" t="s">
        <v>106</v>
      </c>
      <c r="F30" s="1" t="s">
        <v>173</v>
      </c>
      <c r="G30" s="1" t="s">
        <v>176</v>
      </c>
      <c r="H30" s="1" t="s">
        <v>177</v>
      </c>
      <c r="I30" s="1" t="s">
        <v>298</v>
      </c>
      <c r="J30" s="1" t="s">
        <v>179</v>
      </c>
      <c r="K30" s="1" t="s">
        <v>298</v>
      </c>
      <c r="L30" s="1" t="s">
        <v>298</v>
      </c>
      <c r="M30" s="1" t="s">
        <v>180</v>
      </c>
      <c r="N30" s="1" t="s">
        <v>180</v>
      </c>
      <c r="O30" s="1" t="s">
        <v>181</v>
      </c>
      <c r="P30" s="1" t="s">
        <v>182</v>
      </c>
      <c r="Q30" s="1" t="s">
        <v>299</v>
      </c>
      <c r="R30" s="1" t="s">
        <v>184</v>
      </c>
      <c r="S30" s="1" t="s">
        <v>185</v>
      </c>
      <c r="T30" s="1" t="s">
        <v>186</v>
      </c>
    </row>
    <row r="31" s="1" customFormat="1" spans="1:20">
      <c r="A31" s="3">
        <v>16669421634</v>
      </c>
      <c r="B31" s="1" t="s">
        <v>300</v>
      </c>
      <c r="C31" s="1" t="s">
        <v>301</v>
      </c>
      <c r="D31" s="1" t="s">
        <v>302</v>
      </c>
      <c r="E31" s="1" t="s">
        <v>103</v>
      </c>
      <c r="F31" s="1" t="s">
        <v>173</v>
      </c>
      <c r="G31" s="1" t="s">
        <v>176</v>
      </c>
      <c r="H31" s="1" t="s">
        <v>177</v>
      </c>
      <c r="I31" s="1" t="s">
        <v>303</v>
      </c>
      <c r="J31" s="1" t="s">
        <v>179</v>
      </c>
      <c r="K31" s="1" t="s">
        <v>303</v>
      </c>
      <c r="L31" s="1" t="s">
        <v>303</v>
      </c>
      <c r="M31" s="1" t="s">
        <v>180</v>
      </c>
      <c r="N31" s="1" t="s">
        <v>180</v>
      </c>
      <c r="O31" s="1" t="s">
        <v>181</v>
      </c>
      <c r="P31" s="1" t="s">
        <v>182</v>
      </c>
      <c r="Q31" s="1" t="s">
        <v>304</v>
      </c>
      <c r="R31" s="1" t="s">
        <v>184</v>
      </c>
      <c r="S31" s="1" t="s">
        <v>185</v>
      </c>
      <c r="T31" s="1" t="s">
        <v>186</v>
      </c>
    </row>
    <row r="32" s="1" customFormat="1" spans="1:20">
      <c r="A32" s="3">
        <v>16669240112</v>
      </c>
      <c r="B32" s="1" t="s">
        <v>300</v>
      </c>
      <c r="C32" s="1" t="s">
        <v>305</v>
      </c>
      <c r="D32" s="1" t="s">
        <v>243</v>
      </c>
      <c r="E32" s="1" t="s">
        <v>101</v>
      </c>
      <c r="F32" s="1" t="s">
        <v>173</v>
      </c>
      <c r="G32" s="1" t="s">
        <v>176</v>
      </c>
      <c r="H32" s="1" t="s">
        <v>177</v>
      </c>
      <c r="I32" s="1" t="s">
        <v>306</v>
      </c>
      <c r="J32" s="1" t="s">
        <v>179</v>
      </c>
      <c r="K32" s="1" t="s">
        <v>306</v>
      </c>
      <c r="L32" s="1" t="s">
        <v>306</v>
      </c>
      <c r="M32" s="1" t="s">
        <v>180</v>
      </c>
      <c r="N32" s="1" t="s">
        <v>180</v>
      </c>
      <c r="O32" s="1" t="s">
        <v>181</v>
      </c>
      <c r="P32" s="1" t="s">
        <v>182</v>
      </c>
      <c r="Q32" s="1" t="s">
        <v>307</v>
      </c>
      <c r="R32" s="1" t="s">
        <v>184</v>
      </c>
      <c r="S32" s="1" t="s">
        <v>185</v>
      </c>
      <c r="T32" s="1" t="s">
        <v>186</v>
      </c>
    </row>
    <row r="33" s="1" customFormat="1" spans="1:20">
      <c r="A33" s="3">
        <v>16667008149</v>
      </c>
      <c r="B33" s="1" t="s">
        <v>300</v>
      </c>
      <c r="C33" s="1" t="s">
        <v>308</v>
      </c>
      <c r="D33" s="1" t="s">
        <v>309</v>
      </c>
      <c r="E33" s="1" t="s">
        <v>47</v>
      </c>
      <c r="F33" s="1" t="s">
        <v>233</v>
      </c>
      <c r="G33" s="1" t="s">
        <v>173</v>
      </c>
      <c r="H33" s="1" t="s">
        <v>177</v>
      </c>
      <c r="I33" s="1" t="s">
        <v>310</v>
      </c>
      <c r="J33" s="1" t="s">
        <v>179</v>
      </c>
      <c r="K33" s="1" t="s">
        <v>310</v>
      </c>
      <c r="L33" s="1" t="s">
        <v>310</v>
      </c>
      <c r="M33" s="1" t="s">
        <v>180</v>
      </c>
      <c r="N33" s="1" t="s">
        <v>180</v>
      </c>
      <c r="O33" s="1" t="s">
        <v>181</v>
      </c>
      <c r="P33" s="1" t="s">
        <v>182</v>
      </c>
      <c r="Q33" s="1" t="s">
        <v>311</v>
      </c>
      <c r="R33" s="1" t="s">
        <v>184</v>
      </c>
      <c r="S33" s="1" t="s">
        <v>185</v>
      </c>
      <c r="T33" s="1" t="s">
        <v>186</v>
      </c>
    </row>
    <row r="34" s="1" customFormat="1" spans="1:20">
      <c r="A34" s="3">
        <v>16665404998</v>
      </c>
      <c r="B34" s="1" t="s">
        <v>300</v>
      </c>
      <c r="C34" s="1" t="s">
        <v>312</v>
      </c>
      <c r="D34" s="1" t="s">
        <v>264</v>
      </c>
      <c r="E34" s="1" t="s">
        <v>99</v>
      </c>
      <c r="F34" s="1" t="s">
        <v>233</v>
      </c>
      <c r="G34" s="1" t="s">
        <v>176</v>
      </c>
      <c r="H34" s="1" t="s">
        <v>177</v>
      </c>
      <c r="I34" s="1" t="s">
        <v>313</v>
      </c>
      <c r="J34" s="1" t="s">
        <v>179</v>
      </c>
      <c r="K34" s="1" t="s">
        <v>313</v>
      </c>
      <c r="L34" s="1" t="s">
        <v>313</v>
      </c>
      <c r="M34" s="1" t="s">
        <v>180</v>
      </c>
      <c r="N34" s="1" t="s">
        <v>180</v>
      </c>
      <c r="O34" s="1" t="s">
        <v>181</v>
      </c>
      <c r="P34" s="1" t="s">
        <v>182</v>
      </c>
      <c r="Q34" s="1" t="s">
        <v>314</v>
      </c>
      <c r="R34" s="1" t="s">
        <v>184</v>
      </c>
      <c r="S34" s="1" t="s">
        <v>185</v>
      </c>
      <c r="T34" s="1" t="s">
        <v>186</v>
      </c>
    </row>
    <row r="35" s="1" customFormat="1" spans="1:20">
      <c r="A35" s="3">
        <v>16659446512</v>
      </c>
      <c r="B35" s="1" t="s">
        <v>315</v>
      </c>
      <c r="C35" s="1" t="s">
        <v>316</v>
      </c>
      <c r="D35" s="1" t="s">
        <v>317</v>
      </c>
      <c r="E35" s="1" t="s">
        <v>43</v>
      </c>
      <c r="F35" s="1" t="s">
        <v>300</v>
      </c>
      <c r="G35" s="1" t="s">
        <v>173</v>
      </c>
      <c r="H35" s="1" t="s">
        <v>177</v>
      </c>
      <c r="I35" s="1" t="s">
        <v>318</v>
      </c>
      <c r="J35" s="1" t="s">
        <v>179</v>
      </c>
      <c r="K35" s="1" t="s">
        <v>318</v>
      </c>
      <c r="L35" s="1" t="s">
        <v>318</v>
      </c>
      <c r="M35" s="1" t="s">
        <v>180</v>
      </c>
      <c r="N35" s="1" t="s">
        <v>180</v>
      </c>
      <c r="O35" s="1" t="s">
        <v>181</v>
      </c>
      <c r="P35" s="1" t="s">
        <v>182</v>
      </c>
      <c r="Q35" s="1" t="s">
        <v>319</v>
      </c>
      <c r="R35" s="1" t="s">
        <v>184</v>
      </c>
      <c r="S35" s="1" t="s">
        <v>185</v>
      </c>
      <c r="T35" s="1" t="s">
        <v>186</v>
      </c>
    </row>
    <row r="36" s="1" customFormat="1" spans="1:20">
      <c r="A36" s="3">
        <v>16655786846</v>
      </c>
      <c r="B36" s="1" t="s">
        <v>315</v>
      </c>
      <c r="C36" s="1" t="s">
        <v>320</v>
      </c>
      <c r="D36" s="1" t="s">
        <v>321</v>
      </c>
      <c r="E36" s="1" t="s">
        <v>97</v>
      </c>
      <c r="F36" s="1" t="s">
        <v>173</v>
      </c>
      <c r="G36" s="1" t="s">
        <v>176</v>
      </c>
      <c r="H36" s="1" t="s">
        <v>177</v>
      </c>
      <c r="I36" s="1" t="s">
        <v>322</v>
      </c>
      <c r="J36" s="1" t="s">
        <v>179</v>
      </c>
      <c r="K36" s="1" t="s">
        <v>322</v>
      </c>
      <c r="L36" s="1" t="s">
        <v>322</v>
      </c>
      <c r="M36" s="1" t="s">
        <v>180</v>
      </c>
      <c r="N36" s="1" t="s">
        <v>180</v>
      </c>
      <c r="O36" s="1" t="s">
        <v>181</v>
      </c>
      <c r="P36" s="1" t="s">
        <v>182</v>
      </c>
      <c r="Q36" s="1" t="s">
        <v>323</v>
      </c>
      <c r="R36" s="1" t="s">
        <v>184</v>
      </c>
      <c r="S36" s="1" t="s">
        <v>185</v>
      </c>
      <c r="T36" s="1" t="s">
        <v>186</v>
      </c>
    </row>
    <row r="37" s="1" customFormat="1" spans="1:20">
      <c r="A37" s="3">
        <v>16654626640</v>
      </c>
      <c r="B37" s="1" t="s">
        <v>324</v>
      </c>
      <c r="C37" s="1" t="s">
        <v>325</v>
      </c>
      <c r="D37" s="1" t="s">
        <v>326</v>
      </c>
      <c r="E37" s="1" t="s">
        <v>40</v>
      </c>
      <c r="F37" s="1" t="s">
        <v>315</v>
      </c>
      <c r="G37" s="1" t="s">
        <v>173</v>
      </c>
      <c r="H37" s="1" t="s">
        <v>177</v>
      </c>
      <c r="I37" s="1" t="s">
        <v>327</v>
      </c>
      <c r="J37" s="1" t="s">
        <v>179</v>
      </c>
      <c r="K37" s="1" t="s">
        <v>327</v>
      </c>
      <c r="L37" s="1" t="s">
        <v>327</v>
      </c>
      <c r="M37" s="1" t="s">
        <v>180</v>
      </c>
      <c r="N37" s="1" t="s">
        <v>180</v>
      </c>
      <c r="O37" s="1" t="s">
        <v>181</v>
      </c>
      <c r="P37" s="1" t="s">
        <v>182</v>
      </c>
      <c r="Q37" s="1" t="s">
        <v>328</v>
      </c>
      <c r="R37" s="1" t="s">
        <v>184</v>
      </c>
      <c r="S37" s="1" t="s">
        <v>185</v>
      </c>
      <c r="T37" s="1" t="s">
        <v>186</v>
      </c>
    </row>
    <row r="38" s="1" customFormat="1" spans="1:20">
      <c r="A38" s="3">
        <v>16649731484</v>
      </c>
      <c r="B38" s="1" t="s">
        <v>324</v>
      </c>
      <c r="C38" s="1" t="s">
        <v>329</v>
      </c>
      <c r="D38" s="1" t="s">
        <v>330</v>
      </c>
      <c r="E38" s="1" t="s">
        <v>37</v>
      </c>
      <c r="F38" s="1" t="s">
        <v>233</v>
      </c>
      <c r="G38" s="1" t="s">
        <v>173</v>
      </c>
      <c r="H38" s="1" t="s">
        <v>177</v>
      </c>
      <c r="I38" s="1" t="s">
        <v>331</v>
      </c>
      <c r="J38" s="1" t="s">
        <v>179</v>
      </c>
      <c r="K38" s="1" t="s">
        <v>331</v>
      </c>
      <c r="L38" s="1" t="s">
        <v>331</v>
      </c>
      <c r="M38" s="1" t="s">
        <v>180</v>
      </c>
      <c r="N38" s="1" t="s">
        <v>180</v>
      </c>
      <c r="O38" s="1" t="s">
        <v>181</v>
      </c>
      <c r="P38" s="1" t="s">
        <v>182</v>
      </c>
      <c r="Q38" s="1" t="s">
        <v>332</v>
      </c>
      <c r="R38" s="1" t="s">
        <v>184</v>
      </c>
      <c r="S38" s="1" t="s">
        <v>185</v>
      </c>
      <c r="T38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2021-11-01T01:49:47Z</dcterms:created>
  <dcterms:modified xsi:type="dcterms:W3CDTF">2021-11-01T02:14:44Z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4ACA6BA7915449B094589FECFF39AEDF</vt:lpwstr>
  </property>
  <property fmtid="{D5CDD505-2E9C-101B-9397-08002B2CF9AE}" pid="3" name="KSOProductBuildVer">
    <vt:lpwstr>2052-11.1.0.10938</vt:lpwstr>
  </property>
</Properties>
</file>