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对账!$A$1:$I$7</definedName>
  </definedNames>
  <calcPr calcId="144525"/>
</workbook>
</file>

<file path=xl/sharedStrings.xml><?xml version="1.0" encoding="utf-8"?>
<sst xmlns="http://schemas.openxmlformats.org/spreadsheetml/2006/main" count="461" uniqueCount="181">
  <si>
    <t>去哪儿网酒店预付对账单</t>
  </si>
  <si>
    <t>供应商名称：</t>
  </si>
  <si>
    <t>港丰国际</t>
  </si>
  <si>
    <t>结算周期：</t>
  </si>
  <si>
    <t>2021-10-25至2021-10-31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</si>
  <si>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</si>
  <si>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</si>
  <si>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</si>
  <si>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</si>
  <si>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</si>
  <si>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</si>
  <si>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</si>
  <si>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</si>
  <si>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</si>
  <si>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</si>
  <si>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</si>
  <si>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</si>
  <si>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</si>
  <si>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</si>
  <si>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</si>
  <si>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¥15,180.00</t>
  </si>
  <si>
    <t>¥2,208.00</t>
  </si>
  <si>
    <t>¥994.00</t>
  </si>
  <si>
    <t>¥11,978.00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</si>
  <si>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</si>
  <si>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</si>
  <si>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</si>
  <si>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</si>
  <si>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</si>
  <si>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</si>
  <si>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</si>
  <si>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</si>
  <si>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</si>
  <si>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</si>
  <si>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</si>
  <si>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</si>
  <si>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</si>
  <si>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</si>
  <si>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</si>
  <si>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</si>
  <si>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</si>
  <si>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</si>
  <si>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</si>
  <si>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</si>
  <si>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</si>
  <si>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</si>
  <si>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</si>
  <si>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</si>
  <si>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</si>
  <si>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</si>
  <si>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</si>
  <si>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</si>
  <si>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</si>
  <si>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</si>
  <si>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</si>
  <si>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</si>
  <si>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</si>
  <si>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</si>
  <si>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</si>
  <si>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</si>
  <si>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</si>
  <si>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</si>
  <si>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</si>
  <si>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</si>
  <si>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</si>
  <si>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</si>
  <si>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</si>
  <si>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</si>
  <si>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</si>
  <si>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</si>
  <si>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702792525946</t>
  </si>
  <si>
    <t>2281078</t>
  </si>
  <si>
    <t>酒店预付</t>
  </si>
  <si>
    <t>否</t>
  </si>
  <si>
    <t>普通</t>
  </si>
  <si>
    <t>230184053</t>
  </si>
  <si>
    <t>新竹新苑庭园大饭店</t>
  </si>
  <si>
    <t>1619975</t>
  </si>
  <si>
    <t>ZHENG/YUWEN</t>
  </si>
  <si>
    <t>2021-10-21</t>
  </si>
  <si>
    <t>2021-10-24</t>
  </si>
  <si>
    <t>2021-10-25</t>
  </si>
  <si>
    <t>¥524.00</t>
  </si>
  <si>
    <t>¥49.00</t>
  </si>
  <si>
    <t>¥475.00</t>
  </si>
  <si>
    <t>Double</t>
  </si>
  <si>
    <t>WEBSITE</t>
  </si>
  <si>
    <t>702795979752</t>
  </si>
  <si>
    <t>2282742</t>
  </si>
  <si>
    <t>189425180</t>
  </si>
  <si>
    <t>曼谷 JW 万豪酒店</t>
  </si>
  <si>
    <t>WU/LILI|ZHOU/JUN|HU/NING|YU/MIN</t>
  </si>
  <si>
    <t>2021-10-27</t>
  </si>
  <si>
    <t>¥1,964.00</t>
  </si>
  <si>
    <t>¥148.00</t>
  </si>
  <si>
    <t>¥1,816.00</t>
  </si>
  <si>
    <t>Deluxe king room</t>
  </si>
  <si>
    <t>702795652077</t>
  </si>
  <si>
    <t>2282434</t>
  </si>
  <si>
    <t>805384636</t>
  </si>
  <si>
    <t>迪拜阿玛哈豪华精选沙漠水疗度假酒店</t>
  </si>
  <si>
    <t>CHING/SHUKCHING</t>
  </si>
  <si>
    <t>2021-10-26</t>
  </si>
  <si>
    <t>¥9,426.00</t>
  </si>
  <si>
    <t>¥699.00</t>
  </si>
  <si>
    <t>¥8,727.00</t>
  </si>
  <si>
    <t>1 Bedroom Bedouin twin Suite with Private pool</t>
  </si>
  <si>
    <t>702800894789</t>
  </si>
  <si>
    <t>2285319</t>
  </si>
  <si>
    <t>221916110</t>
  </si>
  <si>
    <t>香港中环石板街酒店</t>
  </si>
  <si>
    <t>CHUNG/CHIKIN</t>
  </si>
  <si>
    <t>2021-10-29</t>
  </si>
  <si>
    <t>2021-10-30</t>
  </si>
  <si>
    <t>¥1,104.00</t>
  </si>
  <si>
    <t>Deluxe King Room</t>
  </si>
  <si>
    <t>702800679348</t>
  </si>
  <si>
    <t>2285323</t>
  </si>
  <si>
    <t>2021-10-29 18:45:58</t>
  </si>
  <si>
    <t>702798119525</t>
  </si>
  <si>
    <t>2283731</t>
  </si>
  <si>
    <t>158550881</t>
  </si>
  <si>
    <t>拉斯维加斯神剑赌场酒店</t>
  </si>
  <si>
    <t>LIN/BO|LUO/YE</t>
  </si>
  <si>
    <t>2021-10-28</t>
  </si>
  <si>
    <t>¥1,058.00</t>
  </si>
  <si>
    <t>¥98.00</t>
  </si>
  <si>
    <t>¥960.00</t>
  </si>
  <si>
    <t>Resort Tower Two Queen Room</t>
  </si>
  <si>
    <t>合计</t>
  </si>
  <si>
    <t/>
  </si>
  <si>
    <t>¥12,972.00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</si>
  <si>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</si>
  <si>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</si>
  <si>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</si>
  <si>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</si>
  <si>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</si>
  <si>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</si>
  <si>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</si>
  <si>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</si>
  <si>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</si>
  <si>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A211102100131481</t>
  </si>
  <si>
    <t>A211102100148481</t>
  </si>
  <si>
    <r>
      <t>总计：</t>
    </r>
    <r>
      <rPr>
        <sz val="10"/>
        <rFont val="Arial"/>
        <charset val="134"/>
      </rPr>
      <t>11978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</si>
  <si>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</si>
  <si>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</si>
  <si>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</si>
  <si>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</si>
  <si>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</si>
  <si>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</si>
  <si>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</si>
  <si>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</si>
  <si>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</si>
  <si>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</si>
  <si>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</si>
  <si>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</si>
  <si>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</si>
  <si>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</si>
  <si>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</si>
  <si>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</si>
  <si>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LIN BO,LUO YE</t>
  </si>
  <si>
    <t>退房日周结</t>
  </si>
  <si>
    <t>960.00</t>
  </si>
  <si>
    <t>RMB</t>
  </si>
  <si>
    <t>0</t>
  </si>
  <si>
    <t>0.00</t>
  </si>
  <si>
    <t>去哪儿直连</t>
  </si>
  <si>
    <t>2021-10-27 00:31:46</t>
  </si>
  <si>
    <t>汇智国际旅游发展有限公司</t>
  </si>
  <si>
    <t>直连</t>
  </si>
  <si>
    <t>曼谷JW万豪酒店</t>
  </si>
  <si>
    <t>WU LILI,ZHOU JUN,HU NING,YU MIN</t>
  </si>
  <si>
    <t>1816.00</t>
  </si>
  <si>
    <t>2021-10-26 16:03:08</t>
  </si>
  <si>
    <t>直采</t>
  </si>
  <si>
    <t>CHING SHUKCHING</t>
  </si>
  <si>
    <t>8727.00</t>
  </si>
  <si>
    <t>2021-10-24 00:24:45</t>
  </si>
  <si>
    <t>ZHENG YUWEN</t>
  </si>
  <si>
    <t>475.00</t>
  </si>
  <si>
    <t>2021-10-21 09:19:17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</si>
</sst>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3"/>
      <color theme="3"/>
      <name val="宋体"/>
      <charset val="134"/>
      <scheme val="minor"/>
    </font>
    <font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2" borderId="11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27" borderId="14" applyNumberFormat="0" applyFon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31" fillId="32" borderId="15" applyNumberFormat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2" fillId="32" borderId="11" applyNumberFormat="0" applyAlignment="0" applyProtection="0">
      <alignment vertical="center"/>
    </xf>
    <xf numFmtId="0" fontId="26" fillId="21" borderId="13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6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6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"/>
  <sheetViews>
    <sheetView topLeftCell="U1" workbookViewId="0">
      <selection activeCell="U1" sqref="$A1:$XFD1048576"/>
    </sheetView>
  </sheetViews>
  <sheetFormatPr defaultColWidth="9.14285714285714" defaultRowHeight="12.75" outlineLevelRow="7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19</v>
      </c>
      <c r="T2" s="7"/>
      <c r="U2" s="11" t="s">
        <v>19</v>
      </c>
      <c r="V2" s="11" t="s">
        <v>82</v>
      </c>
      <c r="W2" s="12" t="s">
        <v>83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2</v>
      </c>
      <c r="M3" s="7">
        <v>2</v>
      </c>
      <c r="N3" s="7" t="s">
        <v>80</v>
      </c>
      <c r="O3" s="7" t="s">
        <v>81</v>
      </c>
      <c r="P3" s="7" t="s">
        <v>92</v>
      </c>
      <c r="Q3" s="7"/>
      <c r="R3" s="11" t="s">
        <v>93</v>
      </c>
      <c r="S3" s="12" t="s">
        <v>19</v>
      </c>
      <c r="T3" s="7"/>
      <c r="U3" s="11" t="s">
        <v>19</v>
      </c>
      <c r="V3" s="11" t="s">
        <v>93</v>
      </c>
      <c r="W3" s="12" t="s">
        <v>94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97</v>
      </c>
      <c r="B4" s="6" t="s">
        <v>98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99</v>
      </c>
      <c r="H4" s="7" t="s">
        <v>100</v>
      </c>
      <c r="I4" s="7" t="s">
        <v>77</v>
      </c>
      <c r="J4" s="7" t="s">
        <v>2</v>
      </c>
      <c r="K4" s="7" t="s">
        <v>101</v>
      </c>
      <c r="L4" s="7">
        <v>1</v>
      </c>
      <c r="M4" s="7">
        <v>1</v>
      </c>
      <c r="N4" s="7" t="s">
        <v>80</v>
      </c>
      <c r="O4" s="7" t="s">
        <v>102</v>
      </c>
      <c r="P4" s="7" t="s">
        <v>92</v>
      </c>
      <c r="Q4" s="7"/>
      <c r="R4" s="11" t="s">
        <v>103</v>
      </c>
      <c r="S4" s="12" t="s">
        <v>19</v>
      </c>
      <c r="T4" s="7"/>
      <c r="U4" s="11" t="s">
        <v>19</v>
      </c>
      <c r="V4" s="11" t="s">
        <v>103</v>
      </c>
      <c r="W4" s="12" t="s">
        <v>104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105</v>
      </c>
      <c r="AD4" t="s">
        <v>6</v>
      </c>
      <c r="AE4" t="s">
        <v>106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107</v>
      </c>
      <c r="B5" s="6" t="s">
        <v>108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109</v>
      </c>
      <c r="H5" s="7" t="s">
        <v>110</v>
      </c>
      <c r="I5" s="7" t="s">
        <v>77</v>
      </c>
      <c r="J5" s="7" t="s">
        <v>2</v>
      </c>
      <c r="K5" s="7" t="s">
        <v>111</v>
      </c>
      <c r="L5" s="7">
        <v>1</v>
      </c>
      <c r="M5" s="7">
        <v>1</v>
      </c>
      <c r="N5" s="7" t="s">
        <v>112</v>
      </c>
      <c r="O5" s="7" t="s">
        <v>112</v>
      </c>
      <c r="P5" s="7" t="s">
        <v>113</v>
      </c>
      <c r="Q5" s="7"/>
      <c r="R5" s="11" t="s">
        <v>114</v>
      </c>
      <c r="S5" s="12" t="s">
        <v>114</v>
      </c>
      <c r="T5" s="7"/>
      <c r="U5" s="11" t="s">
        <v>19</v>
      </c>
      <c r="V5" s="11" t="s">
        <v>19</v>
      </c>
      <c r="W5" s="12" t="s">
        <v>19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19</v>
      </c>
      <c r="AD5" t="s">
        <v>6</v>
      </c>
      <c r="AE5" t="s">
        <v>115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116</v>
      </c>
      <c r="B6" s="6" t="s">
        <v>117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109</v>
      </c>
      <c r="H6" s="7" t="s">
        <v>110</v>
      </c>
      <c r="I6" s="7" t="s">
        <v>77</v>
      </c>
      <c r="J6" s="7" t="s">
        <v>2</v>
      </c>
      <c r="K6" s="7" t="s">
        <v>111</v>
      </c>
      <c r="L6" s="7">
        <v>1</v>
      </c>
      <c r="M6" s="7">
        <v>1</v>
      </c>
      <c r="N6" s="7" t="s">
        <v>112</v>
      </c>
      <c r="O6" s="7" t="s">
        <v>112</v>
      </c>
      <c r="P6" s="7" t="s">
        <v>113</v>
      </c>
      <c r="Q6" s="7"/>
      <c r="R6" s="11" t="s">
        <v>114</v>
      </c>
      <c r="S6" s="12" t="s">
        <v>114</v>
      </c>
      <c r="T6" s="7" t="s">
        <v>118</v>
      </c>
      <c r="U6" s="11" t="s">
        <v>19</v>
      </c>
      <c r="V6" s="11" t="s">
        <v>19</v>
      </c>
      <c r="W6" s="12" t="s">
        <v>19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19</v>
      </c>
      <c r="AD6" t="s">
        <v>6</v>
      </c>
      <c r="AE6" t="s">
        <v>115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119</v>
      </c>
      <c r="B7" s="6" t="s">
        <v>120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121</v>
      </c>
      <c r="H7" s="7" t="s">
        <v>122</v>
      </c>
      <c r="I7" s="7" t="s">
        <v>77</v>
      </c>
      <c r="J7" s="7" t="s">
        <v>2</v>
      </c>
      <c r="K7" s="7" t="s">
        <v>123</v>
      </c>
      <c r="L7" s="7">
        <v>2</v>
      </c>
      <c r="M7" s="7">
        <v>1</v>
      </c>
      <c r="N7" s="7" t="s">
        <v>92</v>
      </c>
      <c r="O7" s="7" t="s">
        <v>124</v>
      </c>
      <c r="P7" s="7" t="s">
        <v>112</v>
      </c>
      <c r="Q7" s="7"/>
      <c r="R7" s="11" t="s">
        <v>125</v>
      </c>
      <c r="S7" s="12" t="s">
        <v>19</v>
      </c>
      <c r="T7" s="7"/>
      <c r="U7" s="11" t="s">
        <v>19</v>
      </c>
      <c r="V7" s="11" t="s">
        <v>125</v>
      </c>
      <c r="W7" s="12" t="s">
        <v>126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86</v>
      </c>
      <c r="AG7" t="s">
        <v>73</v>
      </c>
      <c r="AH7" t="s">
        <v>19</v>
      </c>
    </row>
    <row r="8" customHeight="1" spans="1:32">
      <c r="A8" s="10" t="s">
        <v>129</v>
      </c>
      <c r="B8" s="10"/>
      <c r="C8" s="10" t="s">
        <v>130</v>
      </c>
      <c r="D8" s="10"/>
      <c r="E8" s="10"/>
      <c r="F8" s="10"/>
      <c r="G8" s="10" t="s">
        <v>130</v>
      </c>
      <c r="H8" s="10" t="s">
        <v>130</v>
      </c>
      <c r="I8" s="10" t="s">
        <v>130</v>
      </c>
      <c r="J8" s="10" t="s">
        <v>130</v>
      </c>
      <c r="K8" s="10" t="s">
        <v>130</v>
      </c>
      <c r="L8" s="10" t="s">
        <v>130</v>
      </c>
      <c r="M8" s="10" t="s">
        <v>130</v>
      </c>
      <c r="N8" s="10" t="s">
        <v>130</v>
      </c>
      <c r="O8" s="10" t="s">
        <v>130</v>
      </c>
      <c r="P8" s="10" t="s">
        <v>130</v>
      </c>
      <c r="Q8" s="10"/>
      <c r="R8" s="13" t="s">
        <v>20</v>
      </c>
      <c r="S8" s="13" t="s">
        <v>21</v>
      </c>
      <c r="T8" s="10" t="s">
        <v>130</v>
      </c>
      <c r="U8" s="13"/>
      <c r="V8" s="13" t="s">
        <v>131</v>
      </c>
      <c r="W8" s="13" t="s">
        <v>22</v>
      </c>
      <c r="X8" s="13"/>
      <c r="Y8" s="13"/>
      <c r="Z8" s="13"/>
      <c r="AA8" s="10"/>
      <c r="AB8" s="13"/>
      <c r="AC8" s="10"/>
      <c r="AD8" s="10" t="s">
        <v>130</v>
      </c>
      <c r="AE8" s="10"/>
      <c r="AF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F13" sqref="F13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132</v>
      </c>
      <c r="B1" s="4" t="s">
        <v>133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134</v>
      </c>
      <c r="H1" s="4" t="s">
        <v>135</v>
      </c>
      <c r="I1" s="4" t="s">
        <v>13</v>
      </c>
      <c r="J1" s="4" t="s">
        <v>17</v>
      </c>
      <c r="K1" s="4" t="s">
        <v>18</v>
      </c>
      <c r="L1" s="9" t="s">
        <v>136</v>
      </c>
      <c r="M1" s="4" t="s">
        <v>137</v>
      </c>
      <c r="N1" s="4" t="s">
        <v>138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139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"/>
  <sheetViews>
    <sheetView tabSelected="1" workbookViewId="0">
      <selection activeCell="C29" sqref="C2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140</v>
      </c>
    </row>
    <row r="2" ht="14.25" customHeight="1" spans="1:9">
      <c r="A2" s="6" t="s">
        <v>70</v>
      </c>
      <c r="B2" s="7" t="s">
        <v>80</v>
      </c>
      <c r="C2" s="7" t="s">
        <v>81</v>
      </c>
      <c r="D2" s="3">
        <v>475</v>
      </c>
      <c r="E2" t="str">
        <f>VLOOKUP(A2,HOP!A:L,12,0)</f>
        <v>475.00</v>
      </c>
      <c r="F2" t="str">
        <f>VLOOKUP(A2,HOP!A:C,3,0)</f>
        <v>2281078</v>
      </c>
      <c r="G2">
        <f>D2-E2</f>
        <v>0</v>
      </c>
      <c r="H2" t="str">
        <f>$H$1&amp;F2</f>
        <v>，2281078</v>
      </c>
      <c r="I2" t="str">
        <f>VLOOKUP(A2,HOP!A:T,20,0)</f>
        <v>直连</v>
      </c>
    </row>
    <row r="3" ht="14.25" customHeight="1" spans="1:9">
      <c r="A3" s="6" t="s">
        <v>87</v>
      </c>
      <c r="B3" s="7" t="s">
        <v>81</v>
      </c>
      <c r="C3" s="7" t="s">
        <v>92</v>
      </c>
      <c r="D3" s="3">
        <v>1816</v>
      </c>
      <c r="E3" t="str">
        <f>VLOOKUP(A3,HOP!A:L,12,0)</f>
        <v>1816.00</v>
      </c>
      <c r="F3" t="str">
        <f>VLOOKUP(A3,HOP!A:C,3,0)</f>
        <v>2282742</v>
      </c>
      <c r="G3">
        <f>D3-E3</f>
        <v>0</v>
      </c>
      <c r="H3" t="str">
        <f>$H$1&amp;F3</f>
        <v>，2282742</v>
      </c>
      <c r="I3" t="str">
        <f>VLOOKUP(A3,HOP!A:T,20,0)</f>
        <v>直采</v>
      </c>
    </row>
    <row r="4" ht="14.25" customHeight="1" spans="1:9">
      <c r="A4" s="6" t="s">
        <v>97</v>
      </c>
      <c r="B4" s="7" t="s">
        <v>102</v>
      </c>
      <c r="C4" s="7" t="s">
        <v>92</v>
      </c>
      <c r="D4" s="3">
        <v>8727</v>
      </c>
      <c r="E4" t="str">
        <f>VLOOKUP(A4,HOP!A:L,12,0)</f>
        <v>8727.00</v>
      </c>
      <c r="F4" t="str">
        <f>VLOOKUP(A4,HOP!A:C,3,0)</f>
        <v>2282434</v>
      </c>
      <c r="G4">
        <f>D4-E4</f>
        <v>0</v>
      </c>
      <c r="H4" t="str">
        <f>$H$1&amp;F4</f>
        <v>，2282434</v>
      </c>
      <c r="I4" t="str">
        <f>VLOOKUP(A4,HOP!A:T,20,0)</f>
        <v>直连</v>
      </c>
    </row>
    <row r="5" ht="14.25" hidden="1" customHeight="1" spans="1:9">
      <c r="A5" s="6" t="s">
        <v>107</v>
      </c>
      <c r="B5" s="7" t="s">
        <v>112</v>
      </c>
      <c r="C5" s="7" t="s">
        <v>113</v>
      </c>
      <c r="D5" s="3">
        <v>0</v>
      </c>
      <c r="E5" t="e">
        <f>VLOOKUP(A5,HOP!A:L,12,0)</f>
        <v>#N/A</v>
      </c>
      <c r="F5" t="e">
        <f>VLOOKUP(A5,HOP!A:C,3,0)</f>
        <v>#N/A</v>
      </c>
      <c r="G5" t="e">
        <f>D5-E5</f>
        <v>#N/A</v>
      </c>
      <c r="H5" t="e">
        <f>$H$1&amp;F5</f>
        <v>#N/A</v>
      </c>
      <c r="I5" t="e">
        <f>VLOOKUP(A5,HOP!A:T,20,0)</f>
        <v>#N/A</v>
      </c>
    </row>
    <row r="6" ht="14.25" hidden="1" customHeight="1" spans="1:9">
      <c r="A6" s="6" t="s">
        <v>116</v>
      </c>
      <c r="B6" s="7" t="s">
        <v>112</v>
      </c>
      <c r="C6" s="7" t="s">
        <v>113</v>
      </c>
      <c r="D6" s="3">
        <v>0</v>
      </c>
      <c r="E6" t="e">
        <f>VLOOKUP(A6,HOP!A:L,12,0)</f>
        <v>#N/A</v>
      </c>
      <c r="F6" t="e">
        <f>VLOOKUP(A6,HOP!A:C,3,0)</f>
        <v>#N/A</v>
      </c>
      <c r="G6" t="e">
        <f>D6-E6</f>
        <v>#N/A</v>
      </c>
      <c r="H6" t="e">
        <f>$H$1&amp;F6</f>
        <v>#N/A</v>
      </c>
      <c r="I6" t="e">
        <f>VLOOKUP(A6,HOP!A:T,20,0)</f>
        <v>#N/A</v>
      </c>
    </row>
    <row r="7" ht="14.25" customHeight="1" spans="1:9">
      <c r="A7" s="6" t="s">
        <v>119</v>
      </c>
      <c r="B7" s="7" t="s">
        <v>124</v>
      </c>
      <c r="C7" s="7" t="s">
        <v>112</v>
      </c>
      <c r="D7" s="3">
        <v>960</v>
      </c>
      <c r="E7" t="str">
        <f>VLOOKUP(A7,HOP!A:L,12,0)</f>
        <v>960.00</v>
      </c>
      <c r="F7" t="str">
        <f>VLOOKUP(A7,HOP!A:C,3,0)</f>
        <v>2283731</v>
      </c>
      <c r="G7">
        <f>D7-E7</f>
        <v>0</v>
      </c>
      <c r="H7" t="str">
        <f>$H$1&amp;F7</f>
        <v>，2283731</v>
      </c>
      <c r="I7" t="str">
        <f>VLOOKUP(A7,HOP!A:T,20,0)</f>
        <v>直连</v>
      </c>
    </row>
    <row r="9" spans="4:4">
      <c r="D9" s="3">
        <f>SUM(D2:D8)</f>
        <v>11978</v>
      </c>
    </row>
    <row r="10" ht="14.25" spans="4:4">
      <c r="D10" s="8" t="s">
        <v>23</v>
      </c>
    </row>
    <row r="13" spans="1:3">
      <c r="A13" t="s">
        <v>141</v>
      </c>
      <c r="C13">
        <v>1816</v>
      </c>
    </row>
    <row r="14" spans="1:3">
      <c r="A14" t="s">
        <v>142</v>
      </c>
      <c r="C14">
        <v>10162</v>
      </c>
    </row>
    <row r="15" spans="1:3">
      <c r="A15" s="5" t="s">
        <v>143</v>
      </c>
      <c r="C15">
        <f>SUBTOTAL(9,C13:C14)</f>
        <v>11978</v>
      </c>
    </row>
  </sheetData>
  <autoFilter ref="A1:I7">
    <filterColumn colId="3">
      <filters>
        <filter val="475.00"/>
        <filter val="960.00"/>
        <filter val="8,727.00"/>
        <filter val="1,816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D1" sqref="D$1:D$1048576"/>
    </sheetView>
  </sheetViews>
  <sheetFormatPr defaultColWidth="9.14285714285714" defaultRowHeight="12.75" outlineLevelRow="4"/>
  <cols>
    <col min="1" max="16383" width="9.14285714285714" style="1"/>
  </cols>
  <sheetData>
    <row r="1" s="1" customFormat="1" spans="1:20">
      <c r="A1" s="2" t="s">
        <v>144</v>
      </c>
      <c r="B1" s="2" t="s">
        <v>145</v>
      </c>
      <c r="C1" s="2" t="s">
        <v>146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147</v>
      </c>
      <c r="I1" s="2" t="s">
        <v>148</v>
      </c>
      <c r="J1" s="2" t="s">
        <v>149</v>
      </c>
      <c r="K1" s="2" t="s">
        <v>150</v>
      </c>
      <c r="L1" s="2" t="s">
        <v>151</v>
      </c>
      <c r="M1" s="2" t="s">
        <v>152</v>
      </c>
      <c r="N1" s="2" t="s">
        <v>153</v>
      </c>
      <c r="O1" s="2" t="s">
        <v>154</v>
      </c>
      <c r="P1" s="2" t="s">
        <v>155</v>
      </c>
      <c r="Q1" s="2" t="s">
        <v>156</v>
      </c>
      <c r="R1" s="2" t="s">
        <v>157</v>
      </c>
      <c r="S1" s="2" t="s">
        <v>158</v>
      </c>
      <c r="T1" s="2" t="s">
        <v>159</v>
      </c>
    </row>
    <row r="2" s="1" customFormat="1" spans="1:20">
      <c r="A2" s="1" t="s">
        <v>119</v>
      </c>
      <c r="B2" s="1" t="s">
        <v>92</v>
      </c>
      <c r="C2" s="1" t="s">
        <v>120</v>
      </c>
      <c r="D2" s="1" t="s">
        <v>122</v>
      </c>
      <c r="E2" s="1" t="s">
        <v>160</v>
      </c>
      <c r="F2" s="1" t="s">
        <v>124</v>
      </c>
      <c r="G2" s="1" t="s">
        <v>112</v>
      </c>
      <c r="H2" s="1" t="s">
        <v>161</v>
      </c>
      <c r="I2" s="1" t="s">
        <v>162</v>
      </c>
      <c r="J2" s="1" t="s">
        <v>163</v>
      </c>
      <c r="K2" s="1" t="s">
        <v>162</v>
      </c>
      <c r="L2" s="1" t="s">
        <v>162</v>
      </c>
      <c r="M2" s="1" t="s">
        <v>164</v>
      </c>
      <c r="N2" s="1" t="s">
        <v>164</v>
      </c>
      <c r="O2" s="1" t="s">
        <v>165</v>
      </c>
      <c r="P2" s="1" t="s">
        <v>166</v>
      </c>
      <c r="Q2" s="1" t="s">
        <v>167</v>
      </c>
      <c r="R2" s="1" t="s">
        <v>73</v>
      </c>
      <c r="S2" s="1" t="s">
        <v>168</v>
      </c>
      <c r="T2" s="1" t="s">
        <v>169</v>
      </c>
    </row>
    <row r="3" s="1" customFormat="1" spans="1:20">
      <c r="A3" s="1" t="s">
        <v>87</v>
      </c>
      <c r="B3" s="1" t="s">
        <v>80</v>
      </c>
      <c r="C3" s="1" t="s">
        <v>88</v>
      </c>
      <c r="D3" s="1" t="s">
        <v>170</v>
      </c>
      <c r="E3" s="1" t="s">
        <v>171</v>
      </c>
      <c r="F3" s="1" t="s">
        <v>81</v>
      </c>
      <c r="G3" s="1" t="s">
        <v>92</v>
      </c>
      <c r="H3" s="1" t="s">
        <v>161</v>
      </c>
      <c r="I3" s="1" t="s">
        <v>172</v>
      </c>
      <c r="J3" s="1" t="s">
        <v>163</v>
      </c>
      <c r="K3" s="1" t="s">
        <v>172</v>
      </c>
      <c r="L3" s="1" t="s">
        <v>172</v>
      </c>
      <c r="M3" s="1" t="s">
        <v>164</v>
      </c>
      <c r="N3" s="1" t="s">
        <v>164</v>
      </c>
      <c r="O3" s="1" t="s">
        <v>165</v>
      </c>
      <c r="P3" s="1" t="s">
        <v>166</v>
      </c>
      <c r="Q3" s="1" t="s">
        <v>173</v>
      </c>
      <c r="R3" s="1" t="s">
        <v>73</v>
      </c>
      <c r="S3" s="1" t="s">
        <v>168</v>
      </c>
      <c r="T3" s="1" t="s">
        <v>174</v>
      </c>
    </row>
    <row r="4" s="1" customFormat="1" spans="1:20">
      <c r="A4" s="1" t="s">
        <v>97</v>
      </c>
      <c r="B4" s="1" t="s">
        <v>80</v>
      </c>
      <c r="C4" s="1" t="s">
        <v>98</v>
      </c>
      <c r="D4" s="1" t="s">
        <v>100</v>
      </c>
      <c r="E4" s="1" t="s">
        <v>175</v>
      </c>
      <c r="F4" s="1" t="s">
        <v>102</v>
      </c>
      <c r="G4" s="1" t="s">
        <v>92</v>
      </c>
      <c r="H4" s="1" t="s">
        <v>161</v>
      </c>
      <c r="I4" s="1" t="s">
        <v>176</v>
      </c>
      <c r="J4" s="1" t="s">
        <v>163</v>
      </c>
      <c r="K4" s="1" t="s">
        <v>176</v>
      </c>
      <c r="L4" s="1" t="s">
        <v>176</v>
      </c>
      <c r="M4" s="1" t="s">
        <v>164</v>
      </c>
      <c r="N4" s="1" t="s">
        <v>164</v>
      </c>
      <c r="O4" s="1" t="s">
        <v>165</v>
      </c>
      <c r="P4" s="1" t="s">
        <v>166</v>
      </c>
      <c r="Q4" s="1" t="s">
        <v>177</v>
      </c>
      <c r="R4" s="1" t="s">
        <v>73</v>
      </c>
      <c r="S4" s="1" t="s">
        <v>168</v>
      </c>
      <c r="T4" s="1" t="s">
        <v>169</v>
      </c>
    </row>
    <row r="5" s="1" customFormat="1" spans="1:20">
      <c r="A5" s="1" t="s">
        <v>70</v>
      </c>
      <c r="B5" s="1" t="s">
        <v>79</v>
      </c>
      <c r="C5" s="1" t="s">
        <v>71</v>
      </c>
      <c r="D5" s="1" t="s">
        <v>76</v>
      </c>
      <c r="E5" s="1" t="s">
        <v>178</v>
      </c>
      <c r="F5" s="1" t="s">
        <v>80</v>
      </c>
      <c r="G5" s="1" t="s">
        <v>81</v>
      </c>
      <c r="H5" s="1" t="s">
        <v>161</v>
      </c>
      <c r="I5" s="1" t="s">
        <v>179</v>
      </c>
      <c r="J5" s="1" t="s">
        <v>163</v>
      </c>
      <c r="K5" s="1" t="s">
        <v>179</v>
      </c>
      <c r="L5" s="1" t="s">
        <v>179</v>
      </c>
      <c r="M5" s="1" t="s">
        <v>164</v>
      </c>
      <c r="N5" s="1" t="s">
        <v>164</v>
      </c>
      <c r="O5" s="1" t="s">
        <v>165</v>
      </c>
      <c r="P5" s="1" t="s">
        <v>166</v>
      </c>
      <c r="Q5" s="1" t="s">
        <v>180</v>
      </c>
      <c r="R5" s="1" t="s">
        <v>73</v>
      </c>
      <c r="S5" s="1" t="s">
        <v>168</v>
      </c>
      <c r="T5" s="1" t="s">
        <v>169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2021-11-02T02:01:06Z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1B59775ECD0F4841B2BCE288A8B7B769</vt:lpwstr>
  </property>
</Properties>
</file>