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对账!$A$1:$I$12</definedName>
  </definedNames>
  <calcPr calcId="144525"/>
</workbook>
</file>

<file path=xl/sharedStrings.xml><?xml version="1.0" encoding="utf-8"?>
<sst xmlns="http://schemas.openxmlformats.org/spreadsheetml/2006/main" count="667" uniqueCount="213">
  <si>
    <t>去哪儿网酒店预付对账单</t>
  </si>
  <si>
    <t>供应商名称：</t>
  </si>
  <si>
    <t>趣悠游</t>
  </si>
  <si>
    <t>结算周期：</t>
  </si>
  <si>
    <t>2021-10-25至2021-10-31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</si>
  <si>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</si>
  <si>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</si>
  <si>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</si>
  <si>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</si>
  <si>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</si>
  <si>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</si>
  <si>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</si>
  <si>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</si>
  <si>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</si>
  <si>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</si>
  <si>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</si>
  <si>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</si>
  <si>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</si>
  <si>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</si>
  <si>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</si>
  <si>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¥12,322.00</t>
  </si>
  <si>
    <t>¥8,524.00</t>
  </si>
  <si>
    <t>¥345.00</t>
  </si>
  <si>
    <t>¥3,453.00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</si>
  <si>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</si>
  <si>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</si>
  <si>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</si>
  <si>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</si>
  <si>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</si>
  <si>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</si>
  <si>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</si>
  <si>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</si>
  <si>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</si>
  <si>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</si>
  <si>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</si>
  <si>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</si>
  <si>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</si>
  <si>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</si>
  <si>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</si>
  <si>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</si>
  <si>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</si>
  <si>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</si>
  <si>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</si>
  <si>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</si>
  <si>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</si>
  <si>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</si>
  <si>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</si>
  <si>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</si>
  <si>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</si>
  <si>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</si>
  <si>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</si>
  <si>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</si>
  <si>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</si>
  <si>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</si>
  <si>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</si>
  <si>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</si>
  <si>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</si>
  <si>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</si>
  <si>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</si>
  <si>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</si>
  <si>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</si>
  <si>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</si>
  <si>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</si>
  <si>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</si>
  <si>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</si>
  <si>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</si>
  <si>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</si>
  <si>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</si>
  <si>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</si>
  <si>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</si>
  <si>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702785962543</t>
  </si>
  <si>
    <t>2277089</t>
  </si>
  <si>
    <t>酒店预付</t>
  </si>
  <si>
    <t>否</t>
  </si>
  <si>
    <t>普通</t>
  </si>
  <si>
    <t>240121325</t>
  </si>
  <si>
    <t>菲利波酒店</t>
  </si>
  <si>
    <t>1626188</t>
  </si>
  <si>
    <t>LIU/QISHUO|YAN/BOXUN</t>
  </si>
  <si>
    <t>2021-10-14</t>
  </si>
  <si>
    <t>2021-10-23</t>
  </si>
  <si>
    <t>2021-10-25</t>
  </si>
  <si>
    <t>¥726.00</t>
  </si>
  <si>
    <t>¥58.00</t>
  </si>
  <si>
    <t>¥668.00</t>
  </si>
  <si>
    <t>Double Bed Room</t>
  </si>
  <si>
    <t>WEBSITE</t>
  </si>
  <si>
    <t>702797280194</t>
  </si>
  <si>
    <t>2283458</t>
  </si>
  <si>
    <t>221852783</t>
  </si>
  <si>
    <t>香港弥敦酒店</t>
  </si>
  <si>
    <t>LAU/CHUNYIN</t>
  </si>
  <si>
    <t>2021-10-26</t>
  </si>
  <si>
    <t>2021-10-27</t>
  </si>
  <si>
    <t>¥318.00</t>
  </si>
  <si>
    <t>¥30.00</t>
  </si>
  <si>
    <t>¥288.00</t>
  </si>
  <si>
    <t>Smart Double room</t>
  </si>
  <si>
    <t>702798568381</t>
  </si>
  <si>
    <t>2283810</t>
  </si>
  <si>
    <t>197289059</t>
  </si>
  <si>
    <t>法兰克福万豪酒店</t>
  </si>
  <si>
    <t>ZOU/ZHEN|SONG/XIAOFENG|LIU/SHANG|QIAN/WEI</t>
  </si>
  <si>
    <t>2021-10-31</t>
  </si>
  <si>
    <t>2021-11-01</t>
  </si>
  <si>
    <t>¥1,666.00</t>
  </si>
  <si>
    <t>twin room-High floor</t>
  </si>
  <si>
    <t>702798370831</t>
  </si>
  <si>
    <t>2283863</t>
  </si>
  <si>
    <t>2021-10-27 08:29:00</t>
  </si>
  <si>
    <t>702798293665</t>
  </si>
  <si>
    <t>2283932</t>
  </si>
  <si>
    <t>221838017</t>
  </si>
  <si>
    <t>澳门银河酒店</t>
  </si>
  <si>
    <t>LI/JINGWEI</t>
  </si>
  <si>
    <t>2021-10-28</t>
  </si>
  <si>
    <t>¥1,147.00</t>
  </si>
  <si>
    <t>Deluxe City Twin</t>
  </si>
  <si>
    <t>702798596866</t>
  </si>
  <si>
    <t>2283936</t>
  </si>
  <si>
    <t>2021-10-27 12:17:44</t>
  </si>
  <si>
    <t>702798504022</t>
  </si>
  <si>
    <t>2283937</t>
  </si>
  <si>
    <t>221835653</t>
  </si>
  <si>
    <t>铜锣湾迷你精品酒店</t>
  </si>
  <si>
    <t>NG/KWANWAH</t>
  </si>
  <si>
    <t>2021-10-29</t>
  </si>
  <si>
    <t>¥362.00</t>
  </si>
  <si>
    <t>¥36.00</t>
  </si>
  <si>
    <t>¥326.00</t>
  </si>
  <si>
    <t>Mini Double Room</t>
  </si>
  <si>
    <t>702796799702</t>
  </si>
  <si>
    <t>2283056</t>
  </si>
  <si>
    <t>LIN/YUENYUK</t>
  </si>
  <si>
    <t>Smart Twin Room</t>
  </si>
  <si>
    <t>702800195463</t>
  </si>
  <si>
    <t>2285308</t>
  </si>
  <si>
    <t>221888705</t>
  </si>
  <si>
    <t>香港中环石板街酒店</t>
  </si>
  <si>
    <t>CHUNG/CHIKIN|CHUNG/CHIKIN|CHUNG/CHIKIN</t>
  </si>
  <si>
    <t>2021-10-30</t>
  </si>
  <si>
    <t>¥2,898.00</t>
  </si>
  <si>
    <t>2021-10-29 18:37:13</t>
  </si>
  <si>
    <t>Classic King Room</t>
  </si>
  <si>
    <t>702800093042</t>
  </si>
  <si>
    <t>2285185</t>
  </si>
  <si>
    <t>JIANG/GUOMIN</t>
  </si>
  <si>
    <t>¥403.00</t>
  </si>
  <si>
    <t>¥38.00</t>
  </si>
  <si>
    <t>¥365.00</t>
  </si>
  <si>
    <t>702797800598</t>
  </si>
  <si>
    <t>2283546</t>
  </si>
  <si>
    <t>238555685</t>
  </si>
  <si>
    <t>明月温泉会馆</t>
  </si>
  <si>
    <t>LEE/weiping</t>
  </si>
  <si>
    <t>¥1,671.00</t>
  </si>
  <si>
    <t>¥153.00</t>
  </si>
  <si>
    <t>¥1,518.00</t>
  </si>
  <si>
    <t>deluxe quadruple room</t>
  </si>
  <si>
    <t>合计</t>
  </si>
  <si>
    <t/>
  </si>
  <si>
    <t>¥3,798.00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</si>
  <si>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</si>
  <si>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</si>
  <si>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</si>
  <si>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</si>
  <si>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</si>
  <si>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</si>
  <si>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</si>
  <si>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</si>
  <si>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</si>
  <si>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A211102095759481</t>
  </si>
  <si>
    <r>
      <t>总计：</t>
    </r>
    <r>
      <rPr>
        <sz val="10"/>
        <rFont val="Arial"/>
        <charset val="134"/>
      </rPr>
      <t>3453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</si>
  <si>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</si>
  <si>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</si>
  <si>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</si>
  <si>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</si>
  <si>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</si>
  <si>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</si>
  <si>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</si>
  <si>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</si>
  <si>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</si>
  <si>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</si>
  <si>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</si>
  <si>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</si>
  <si>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</si>
  <si>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</si>
  <si>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</si>
  <si>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</si>
  <si>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JIANG GUOMIN</t>
  </si>
  <si>
    <t>退房日周结</t>
  </si>
  <si>
    <t>365.00</t>
  </si>
  <si>
    <t>RMB</t>
  </si>
  <si>
    <t>0</t>
  </si>
  <si>
    <t>0.00</t>
  </si>
  <si>
    <t>趣悠游国际直连</t>
  </si>
  <si>
    <t>2021-10-29 15:57:34</t>
  </si>
  <si>
    <t>广州汇登信息科技有限公司</t>
  </si>
  <si>
    <t>直连</t>
  </si>
  <si>
    <t>NG KWANWAH</t>
  </si>
  <si>
    <t>326.00</t>
  </si>
  <si>
    <t>2021-10-27 12:05:20</t>
  </si>
  <si>
    <t>LEE weiping</t>
  </si>
  <si>
    <t>1518.00</t>
  </si>
  <si>
    <t>2021-10-26 22:26:19</t>
  </si>
  <si>
    <t>LAU CHUNYIN</t>
  </si>
  <si>
    <t>288.00</t>
  </si>
  <si>
    <t>2021-10-26 12:43:27</t>
  </si>
  <si>
    <t>LIN YUENYUK</t>
  </si>
  <si>
    <t>2021-10-25 15:21:55</t>
  </si>
  <si>
    <t>LIU QISHUO,YAN BOXUN</t>
  </si>
  <si>
    <t>668.00</t>
  </si>
  <si>
    <t>2021-10-14 03:12:26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</si>
</sst>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5" fillId="17" borderId="14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8" borderId="11" applyNumberFormat="0" applyFont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15" borderId="13" applyNumberForma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2" fillId="15" borderId="14" applyNumberFormat="0" applyAlignment="0" applyProtection="0">
      <alignment vertical="center"/>
    </xf>
    <xf numFmtId="0" fontId="26" fillId="18" borderId="15" applyNumberFormat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11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11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2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2" t="s">
        <v>19</v>
      </c>
      <c r="T2" s="7"/>
      <c r="U2" s="11" t="s">
        <v>19</v>
      </c>
      <c r="V2" s="11" t="s">
        <v>82</v>
      </c>
      <c r="W2" s="12" t="s">
        <v>83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89</v>
      </c>
      <c r="H3" s="7" t="s">
        <v>90</v>
      </c>
      <c r="I3" s="7" t="s">
        <v>77</v>
      </c>
      <c r="J3" s="7" t="s">
        <v>2</v>
      </c>
      <c r="K3" s="7" t="s">
        <v>91</v>
      </c>
      <c r="L3" s="7">
        <v>1</v>
      </c>
      <c r="M3" s="7">
        <v>1</v>
      </c>
      <c r="N3" s="7" t="s">
        <v>92</v>
      </c>
      <c r="O3" s="7" t="s">
        <v>92</v>
      </c>
      <c r="P3" s="7" t="s">
        <v>93</v>
      </c>
      <c r="Q3" s="7"/>
      <c r="R3" s="11" t="s">
        <v>94</v>
      </c>
      <c r="S3" s="12" t="s">
        <v>19</v>
      </c>
      <c r="T3" s="7"/>
      <c r="U3" s="11" t="s">
        <v>19</v>
      </c>
      <c r="V3" s="11" t="s">
        <v>94</v>
      </c>
      <c r="W3" s="12" t="s">
        <v>95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98</v>
      </c>
      <c r="B4" s="6" t="s">
        <v>99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100</v>
      </c>
      <c r="H4" s="7" t="s">
        <v>101</v>
      </c>
      <c r="I4" s="7" t="s">
        <v>77</v>
      </c>
      <c r="J4" s="7" t="s">
        <v>2</v>
      </c>
      <c r="K4" s="7" t="s">
        <v>102</v>
      </c>
      <c r="L4" s="7">
        <v>2</v>
      </c>
      <c r="M4" s="7">
        <v>1</v>
      </c>
      <c r="N4" s="7" t="s">
        <v>93</v>
      </c>
      <c r="O4" s="7" t="s">
        <v>103</v>
      </c>
      <c r="P4" s="7" t="s">
        <v>104</v>
      </c>
      <c r="Q4" s="7"/>
      <c r="R4" s="11" t="s">
        <v>105</v>
      </c>
      <c r="S4" s="12" t="s">
        <v>105</v>
      </c>
      <c r="T4" s="7"/>
      <c r="U4" s="11" t="s">
        <v>19</v>
      </c>
      <c r="V4" s="11" t="s">
        <v>19</v>
      </c>
      <c r="W4" s="12" t="s">
        <v>19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19</v>
      </c>
      <c r="AD4" t="s">
        <v>6</v>
      </c>
      <c r="AE4" t="s">
        <v>106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107</v>
      </c>
      <c r="B5" s="6" t="s">
        <v>108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100</v>
      </c>
      <c r="H5" s="7" t="s">
        <v>101</v>
      </c>
      <c r="I5" s="7" t="s">
        <v>77</v>
      </c>
      <c r="J5" s="7" t="s">
        <v>2</v>
      </c>
      <c r="K5" s="7" t="s">
        <v>102</v>
      </c>
      <c r="L5" s="7">
        <v>2</v>
      </c>
      <c r="M5" s="7">
        <v>1</v>
      </c>
      <c r="N5" s="7" t="s">
        <v>93</v>
      </c>
      <c r="O5" s="7" t="s">
        <v>103</v>
      </c>
      <c r="P5" s="7" t="s">
        <v>104</v>
      </c>
      <c r="Q5" s="7"/>
      <c r="R5" s="11" t="s">
        <v>105</v>
      </c>
      <c r="S5" s="12" t="s">
        <v>105</v>
      </c>
      <c r="T5" s="7" t="s">
        <v>109</v>
      </c>
      <c r="U5" s="11" t="s">
        <v>19</v>
      </c>
      <c r="V5" s="11" t="s">
        <v>19</v>
      </c>
      <c r="W5" s="12" t="s">
        <v>19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19</v>
      </c>
      <c r="AD5" t="s">
        <v>6</v>
      </c>
      <c r="AE5" t="s">
        <v>106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110</v>
      </c>
      <c r="B6" s="6" t="s">
        <v>111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112</v>
      </c>
      <c r="H6" s="7" t="s">
        <v>113</v>
      </c>
      <c r="I6" s="7" t="s">
        <v>77</v>
      </c>
      <c r="J6" s="7" t="s">
        <v>2</v>
      </c>
      <c r="K6" s="7" t="s">
        <v>114</v>
      </c>
      <c r="L6" s="7">
        <v>1</v>
      </c>
      <c r="M6" s="7">
        <v>1</v>
      </c>
      <c r="N6" s="7" t="s">
        <v>93</v>
      </c>
      <c r="O6" s="7" t="s">
        <v>93</v>
      </c>
      <c r="P6" s="7" t="s">
        <v>115</v>
      </c>
      <c r="Q6" s="7"/>
      <c r="R6" s="11" t="s">
        <v>116</v>
      </c>
      <c r="S6" s="12" t="s">
        <v>116</v>
      </c>
      <c r="T6" s="7"/>
      <c r="U6" s="11" t="s">
        <v>19</v>
      </c>
      <c r="V6" s="11" t="s">
        <v>19</v>
      </c>
      <c r="W6" s="12" t="s">
        <v>19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19</v>
      </c>
      <c r="AD6" t="s">
        <v>6</v>
      </c>
      <c r="AE6" t="s">
        <v>117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118</v>
      </c>
      <c r="B7" s="6" t="s">
        <v>119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112</v>
      </c>
      <c r="H7" s="7" t="s">
        <v>113</v>
      </c>
      <c r="I7" s="7" t="s">
        <v>77</v>
      </c>
      <c r="J7" s="7" t="s">
        <v>2</v>
      </c>
      <c r="K7" s="7" t="s">
        <v>114</v>
      </c>
      <c r="L7" s="7">
        <v>1</v>
      </c>
      <c r="M7" s="7">
        <v>1</v>
      </c>
      <c r="N7" s="7" t="s">
        <v>93</v>
      </c>
      <c r="O7" s="7" t="s">
        <v>93</v>
      </c>
      <c r="P7" s="7" t="s">
        <v>115</v>
      </c>
      <c r="Q7" s="7"/>
      <c r="R7" s="11" t="s">
        <v>116</v>
      </c>
      <c r="S7" s="12" t="s">
        <v>116</v>
      </c>
      <c r="T7" s="7" t="s">
        <v>120</v>
      </c>
      <c r="U7" s="11" t="s">
        <v>19</v>
      </c>
      <c r="V7" s="11" t="s">
        <v>19</v>
      </c>
      <c r="W7" s="12" t="s">
        <v>19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19</v>
      </c>
      <c r="AD7" t="s">
        <v>6</v>
      </c>
      <c r="AE7" t="s">
        <v>117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121</v>
      </c>
      <c r="B8" s="6" t="s">
        <v>122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123</v>
      </c>
      <c r="H8" s="7" t="s">
        <v>124</v>
      </c>
      <c r="I8" s="7" t="s">
        <v>77</v>
      </c>
      <c r="J8" s="7" t="s">
        <v>2</v>
      </c>
      <c r="K8" s="7" t="s">
        <v>125</v>
      </c>
      <c r="L8" s="7">
        <v>1</v>
      </c>
      <c r="M8" s="7">
        <v>2</v>
      </c>
      <c r="N8" s="7" t="s">
        <v>93</v>
      </c>
      <c r="O8" s="7" t="s">
        <v>93</v>
      </c>
      <c r="P8" s="7" t="s">
        <v>126</v>
      </c>
      <c r="Q8" s="7"/>
      <c r="R8" s="11" t="s">
        <v>127</v>
      </c>
      <c r="S8" s="12" t="s">
        <v>19</v>
      </c>
      <c r="T8" s="7"/>
      <c r="U8" s="11" t="s">
        <v>19</v>
      </c>
      <c r="V8" s="11" t="s">
        <v>127</v>
      </c>
      <c r="W8" s="12" t="s">
        <v>128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129</v>
      </c>
      <c r="AD8" t="s">
        <v>6</v>
      </c>
      <c r="AE8" t="s">
        <v>130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131</v>
      </c>
      <c r="B9" s="6" t="s">
        <v>132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89</v>
      </c>
      <c r="H9" s="7" t="s">
        <v>90</v>
      </c>
      <c r="I9" s="7" t="s">
        <v>77</v>
      </c>
      <c r="J9" s="7" t="s">
        <v>2</v>
      </c>
      <c r="K9" s="7" t="s">
        <v>133</v>
      </c>
      <c r="L9" s="7">
        <v>1</v>
      </c>
      <c r="M9" s="7">
        <v>1</v>
      </c>
      <c r="N9" s="7" t="s">
        <v>81</v>
      </c>
      <c r="O9" s="7" t="s">
        <v>115</v>
      </c>
      <c r="P9" s="7" t="s">
        <v>126</v>
      </c>
      <c r="Q9" s="7"/>
      <c r="R9" s="11" t="s">
        <v>94</v>
      </c>
      <c r="S9" s="12" t="s">
        <v>19</v>
      </c>
      <c r="T9" s="7"/>
      <c r="U9" s="11" t="s">
        <v>19</v>
      </c>
      <c r="V9" s="11" t="s">
        <v>94</v>
      </c>
      <c r="W9" s="12" t="s">
        <v>95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96</v>
      </c>
      <c r="AD9" t="s">
        <v>6</v>
      </c>
      <c r="AE9" t="s">
        <v>134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135</v>
      </c>
      <c r="B10" s="6" t="s">
        <v>136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137</v>
      </c>
      <c r="H10" s="7" t="s">
        <v>138</v>
      </c>
      <c r="I10" s="7" t="s">
        <v>77</v>
      </c>
      <c r="J10" s="7" t="s">
        <v>2</v>
      </c>
      <c r="K10" s="7" t="s">
        <v>139</v>
      </c>
      <c r="L10" s="7">
        <v>3</v>
      </c>
      <c r="M10" s="7">
        <v>1</v>
      </c>
      <c r="N10" s="7" t="s">
        <v>126</v>
      </c>
      <c r="O10" s="7" t="s">
        <v>126</v>
      </c>
      <c r="P10" s="7" t="s">
        <v>140</v>
      </c>
      <c r="Q10" s="7"/>
      <c r="R10" s="11" t="s">
        <v>141</v>
      </c>
      <c r="S10" s="12" t="s">
        <v>141</v>
      </c>
      <c r="T10" s="7" t="s">
        <v>142</v>
      </c>
      <c r="U10" s="11" t="s">
        <v>19</v>
      </c>
      <c r="V10" s="11" t="s">
        <v>19</v>
      </c>
      <c r="W10" s="12" t="s">
        <v>19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19</v>
      </c>
      <c r="AD10" t="s">
        <v>6</v>
      </c>
      <c r="AE10" t="s">
        <v>143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144</v>
      </c>
      <c r="B11" s="6" t="s">
        <v>145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89</v>
      </c>
      <c r="H11" s="7" t="s">
        <v>90</v>
      </c>
      <c r="I11" s="7" t="s">
        <v>77</v>
      </c>
      <c r="J11" s="7" t="s">
        <v>2</v>
      </c>
      <c r="K11" s="7" t="s">
        <v>146</v>
      </c>
      <c r="L11" s="7">
        <v>1</v>
      </c>
      <c r="M11" s="7">
        <v>1</v>
      </c>
      <c r="N11" s="7" t="s">
        <v>126</v>
      </c>
      <c r="O11" s="7" t="s">
        <v>126</v>
      </c>
      <c r="P11" s="7" t="s">
        <v>140</v>
      </c>
      <c r="Q11" s="7"/>
      <c r="R11" s="11" t="s">
        <v>147</v>
      </c>
      <c r="S11" s="12" t="s">
        <v>19</v>
      </c>
      <c r="T11" s="7"/>
      <c r="U11" s="11" t="s">
        <v>19</v>
      </c>
      <c r="V11" s="11" t="s">
        <v>147</v>
      </c>
      <c r="W11" s="12" t="s">
        <v>148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149</v>
      </c>
      <c r="AD11" t="s">
        <v>6</v>
      </c>
      <c r="AE11" t="s">
        <v>97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150</v>
      </c>
      <c r="B12" s="6" t="s">
        <v>151</v>
      </c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152</v>
      </c>
      <c r="H12" s="7" t="s">
        <v>153</v>
      </c>
      <c r="I12" s="7" t="s">
        <v>77</v>
      </c>
      <c r="J12" s="7" t="s">
        <v>2</v>
      </c>
      <c r="K12" s="7" t="s">
        <v>154</v>
      </c>
      <c r="L12" s="7">
        <v>1</v>
      </c>
      <c r="M12" s="7">
        <v>1</v>
      </c>
      <c r="N12" s="7" t="s">
        <v>92</v>
      </c>
      <c r="O12" s="7" t="s">
        <v>140</v>
      </c>
      <c r="P12" s="7" t="s">
        <v>103</v>
      </c>
      <c r="Q12" s="7"/>
      <c r="R12" s="11" t="s">
        <v>155</v>
      </c>
      <c r="S12" s="12" t="s">
        <v>19</v>
      </c>
      <c r="T12" s="7"/>
      <c r="U12" s="11" t="s">
        <v>19</v>
      </c>
      <c r="V12" s="11" t="s">
        <v>155</v>
      </c>
      <c r="W12" s="12" t="s">
        <v>156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157</v>
      </c>
      <c r="AD12" t="s">
        <v>6</v>
      </c>
      <c r="AE12" t="s">
        <v>158</v>
      </c>
      <c r="AF12" t="s">
        <v>86</v>
      </c>
      <c r="AG12" t="s">
        <v>73</v>
      </c>
      <c r="AH12" t="s">
        <v>19</v>
      </c>
    </row>
    <row r="13" customHeight="1" spans="1:32">
      <c r="A13" s="10" t="s">
        <v>159</v>
      </c>
      <c r="B13" s="10"/>
      <c r="C13" s="10" t="s">
        <v>160</v>
      </c>
      <c r="D13" s="10"/>
      <c r="E13" s="10"/>
      <c r="F13" s="10"/>
      <c r="G13" s="10" t="s">
        <v>160</v>
      </c>
      <c r="H13" s="10" t="s">
        <v>160</v>
      </c>
      <c r="I13" s="10" t="s">
        <v>160</v>
      </c>
      <c r="J13" s="10" t="s">
        <v>160</v>
      </c>
      <c r="K13" s="10" t="s">
        <v>160</v>
      </c>
      <c r="L13" s="10" t="s">
        <v>160</v>
      </c>
      <c r="M13" s="10" t="s">
        <v>160</v>
      </c>
      <c r="N13" s="10" t="s">
        <v>160</v>
      </c>
      <c r="O13" s="10" t="s">
        <v>160</v>
      </c>
      <c r="P13" s="10" t="s">
        <v>160</v>
      </c>
      <c r="Q13" s="10"/>
      <c r="R13" s="13" t="s">
        <v>20</v>
      </c>
      <c r="S13" s="13" t="s">
        <v>21</v>
      </c>
      <c r="T13" s="10" t="s">
        <v>160</v>
      </c>
      <c r="U13" s="13"/>
      <c r="V13" s="13" t="s">
        <v>161</v>
      </c>
      <c r="W13" s="13" t="s">
        <v>22</v>
      </c>
      <c r="X13" s="13"/>
      <c r="Y13" s="13"/>
      <c r="Z13" s="13"/>
      <c r="AA13" s="10"/>
      <c r="AB13" s="13"/>
      <c r="AC13" s="10"/>
      <c r="AD13" s="10" t="s">
        <v>160</v>
      </c>
      <c r="AE13" s="10"/>
      <c r="AF1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162</v>
      </c>
      <c r="B1" s="4" t="s">
        <v>163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164</v>
      </c>
      <c r="H1" s="4" t="s">
        <v>165</v>
      </c>
      <c r="I1" s="4" t="s">
        <v>13</v>
      </c>
      <c r="J1" s="4" t="s">
        <v>17</v>
      </c>
      <c r="K1" s="4" t="s">
        <v>18</v>
      </c>
      <c r="L1" s="9" t="s">
        <v>166</v>
      </c>
      <c r="M1" s="4" t="s">
        <v>167</v>
      </c>
      <c r="N1" s="4" t="s">
        <v>168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169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9"/>
  <sheetViews>
    <sheetView tabSelected="1" workbookViewId="0">
      <selection activeCell="E35" sqref="E3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170</v>
      </c>
    </row>
    <row r="2" ht="14.25" customHeight="1" spans="1:9">
      <c r="A2" s="6" t="s">
        <v>70</v>
      </c>
      <c r="B2" s="7" t="s">
        <v>80</v>
      </c>
      <c r="C2" s="7" t="s">
        <v>81</v>
      </c>
      <c r="D2" s="3">
        <v>668</v>
      </c>
      <c r="E2" t="str">
        <f>VLOOKUP(A2,HOP!A:L,12,0)</f>
        <v>668.00</v>
      </c>
      <c r="F2" t="str">
        <f>VLOOKUP(A2,HOP!A:C,3,0)</f>
        <v>2277089</v>
      </c>
      <c r="G2">
        <f>D2-E2</f>
        <v>0</v>
      </c>
      <c r="H2" t="str">
        <f>$H$1&amp;F2</f>
        <v>，2277089</v>
      </c>
      <c r="I2" t="str">
        <f>VLOOKUP(A2,HOP!A:T,20,0)</f>
        <v>直连</v>
      </c>
    </row>
    <row r="3" ht="14.25" customHeight="1" spans="1:9">
      <c r="A3" s="6" t="s">
        <v>87</v>
      </c>
      <c r="B3" s="7" t="s">
        <v>92</v>
      </c>
      <c r="C3" s="7" t="s">
        <v>93</v>
      </c>
      <c r="D3" s="3">
        <v>288</v>
      </c>
      <c r="E3" t="str">
        <f>VLOOKUP(A3,HOP!A:L,12,0)</f>
        <v>288.00</v>
      </c>
      <c r="F3" t="str">
        <f>VLOOKUP(A3,HOP!A:C,3,0)</f>
        <v>2283458</v>
      </c>
      <c r="G3">
        <f t="shared" ref="G3:G12" si="0">D3-E3</f>
        <v>0</v>
      </c>
      <c r="H3" t="str">
        <f t="shared" ref="H3:H12" si="1">$H$1&amp;F3</f>
        <v>，2283458</v>
      </c>
      <c r="I3" t="str">
        <f>VLOOKUP(A3,HOP!A:T,20,0)</f>
        <v>直连</v>
      </c>
    </row>
    <row r="4" ht="14.25" hidden="1" customHeight="1" spans="1:9">
      <c r="A4" s="6" t="s">
        <v>98</v>
      </c>
      <c r="B4" s="7" t="s">
        <v>103</v>
      </c>
      <c r="C4" s="7" t="s">
        <v>104</v>
      </c>
      <c r="D4" s="3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VLOOKUP(A4,HOP!A:T,20,0)</f>
        <v>#N/A</v>
      </c>
    </row>
    <row r="5" ht="14.25" hidden="1" customHeight="1" spans="1:9">
      <c r="A5" s="6" t="s">
        <v>107</v>
      </c>
      <c r="B5" s="7" t="s">
        <v>103</v>
      </c>
      <c r="C5" s="7" t="s">
        <v>104</v>
      </c>
      <c r="D5" s="3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VLOOKUP(A5,HOP!A:T,20,0)</f>
        <v>#N/A</v>
      </c>
    </row>
    <row r="6" ht="14.25" hidden="1" customHeight="1" spans="1:9">
      <c r="A6" s="6" t="s">
        <v>110</v>
      </c>
      <c r="B6" s="7" t="s">
        <v>93</v>
      </c>
      <c r="C6" s="7" t="s">
        <v>115</v>
      </c>
      <c r="D6" s="3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VLOOKUP(A6,HOP!A:T,20,0)</f>
        <v>#N/A</v>
      </c>
    </row>
    <row r="7" ht="14.25" hidden="1" customHeight="1" spans="1:9">
      <c r="A7" s="6" t="s">
        <v>118</v>
      </c>
      <c r="B7" s="7" t="s">
        <v>93</v>
      </c>
      <c r="C7" s="7" t="s">
        <v>115</v>
      </c>
      <c r="D7" s="3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VLOOKUP(A7,HOP!A:T,20,0)</f>
        <v>#N/A</v>
      </c>
    </row>
    <row r="8" ht="14.25" customHeight="1" spans="1:9">
      <c r="A8" s="6" t="s">
        <v>121</v>
      </c>
      <c r="B8" s="7" t="s">
        <v>93</v>
      </c>
      <c r="C8" s="7" t="s">
        <v>126</v>
      </c>
      <c r="D8" s="3">
        <v>326</v>
      </c>
      <c r="E8" t="str">
        <f>VLOOKUP(A8,HOP!A:L,12,0)</f>
        <v>326.00</v>
      </c>
      <c r="F8" t="str">
        <f>VLOOKUP(A8,HOP!A:C,3,0)</f>
        <v>2283937</v>
      </c>
      <c r="G8">
        <f t="shared" si="0"/>
        <v>0</v>
      </c>
      <c r="H8" t="str">
        <f t="shared" si="1"/>
        <v>，2283937</v>
      </c>
      <c r="I8" t="str">
        <f>VLOOKUP(A8,HOP!A:T,20,0)</f>
        <v>直连</v>
      </c>
    </row>
    <row r="9" ht="14.25" customHeight="1" spans="1:9">
      <c r="A9" s="6" t="s">
        <v>131</v>
      </c>
      <c r="B9" s="7" t="s">
        <v>115</v>
      </c>
      <c r="C9" s="7" t="s">
        <v>126</v>
      </c>
      <c r="D9" s="3">
        <v>288</v>
      </c>
      <c r="E9" t="str">
        <f>VLOOKUP(A9,HOP!A:L,12,0)</f>
        <v>288.00</v>
      </c>
      <c r="F9" t="str">
        <f>VLOOKUP(A9,HOP!A:C,3,0)</f>
        <v>2283056</v>
      </c>
      <c r="G9">
        <f t="shared" si="0"/>
        <v>0</v>
      </c>
      <c r="H9" t="str">
        <f t="shared" si="1"/>
        <v>，2283056</v>
      </c>
      <c r="I9" t="str">
        <f>VLOOKUP(A9,HOP!A:T,20,0)</f>
        <v>直连</v>
      </c>
    </row>
    <row r="10" ht="14.25" hidden="1" customHeight="1" spans="1:9">
      <c r="A10" s="6" t="s">
        <v>135</v>
      </c>
      <c r="B10" s="7" t="s">
        <v>126</v>
      </c>
      <c r="C10" s="7" t="s">
        <v>140</v>
      </c>
      <c r="D10" s="3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VLOOKUP(A10,HOP!A:T,20,0)</f>
        <v>#N/A</v>
      </c>
    </row>
    <row r="11" ht="14.25" customHeight="1" spans="1:9">
      <c r="A11" s="6" t="s">
        <v>144</v>
      </c>
      <c r="B11" s="7" t="s">
        <v>126</v>
      </c>
      <c r="C11" s="7" t="s">
        <v>140</v>
      </c>
      <c r="D11" s="3">
        <v>365</v>
      </c>
      <c r="E11" t="str">
        <f>VLOOKUP(A11,HOP!A:L,12,0)</f>
        <v>365.00</v>
      </c>
      <c r="F11" t="str">
        <f>VLOOKUP(A11,HOP!A:C,3,0)</f>
        <v>2285185</v>
      </c>
      <c r="G11">
        <f t="shared" si="0"/>
        <v>0</v>
      </c>
      <c r="H11" t="str">
        <f t="shared" si="1"/>
        <v>，2285185</v>
      </c>
      <c r="I11" t="str">
        <f>VLOOKUP(A11,HOP!A:T,20,0)</f>
        <v>直连</v>
      </c>
    </row>
    <row r="12" ht="14.25" customHeight="1" spans="1:9">
      <c r="A12" s="6" t="s">
        <v>150</v>
      </c>
      <c r="B12" s="7" t="s">
        <v>140</v>
      </c>
      <c r="C12" s="7" t="s">
        <v>103</v>
      </c>
      <c r="D12" s="3">
        <v>1518</v>
      </c>
      <c r="E12" t="str">
        <f>VLOOKUP(A12,HOP!A:L,12,0)</f>
        <v>1518.00</v>
      </c>
      <c r="F12" t="str">
        <f>VLOOKUP(A12,HOP!A:C,3,0)</f>
        <v>2283546</v>
      </c>
      <c r="G12">
        <f t="shared" si="0"/>
        <v>0</v>
      </c>
      <c r="H12" t="str">
        <f t="shared" si="1"/>
        <v>，2283546</v>
      </c>
      <c r="I12" t="str">
        <f>VLOOKUP(A12,HOP!A:T,20,0)</f>
        <v>直连</v>
      </c>
    </row>
    <row r="14" spans="4:4">
      <c r="D14" s="3">
        <f>SUM(D2:D13)</f>
        <v>3453</v>
      </c>
    </row>
    <row r="15" ht="14.25" spans="4:4">
      <c r="D15" s="8" t="s">
        <v>23</v>
      </c>
    </row>
    <row r="18" spans="1:1">
      <c r="A18" t="s">
        <v>171</v>
      </c>
    </row>
    <row r="19" spans="1:1">
      <c r="A19" s="5" t="s">
        <v>172</v>
      </c>
    </row>
  </sheetData>
  <autoFilter ref="A1:I12">
    <filterColumn colId="3">
      <filters>
        <filter val="288.00"/>
        <filter val="326.00"/>
        <filter val="365.00"/>
        <filter val="668.00"/>
        <filter val="1,518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workbookViewId="0">
      <selection activeCell="D1" sqref="D$1:D$1048576"/>
    </sheetView>
  </sheetViews>
  <sheetFormatPr defaultColWidth="9.14285714285714" defaultRowHeight="12.75" outlineLevelRow="6"/>
  <cols>
    <col min="1" max="16383" width="9.14285714285714" style="1"/>
  </cols>
  <sheetData>
    <row r="1" s="1" customFormat="1" spans="1:20">
      <c r="A1" s="2" t="s">
        <v>173</v>
      </c>
      <c r="B1" s="2" t="s">
        <v>174</v>
      </c>
      <c r="C1" s="2" t="s">
        <v>175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176</v>
      </c>
      <c r="I1" s="2" t="s">
        <v>177</v>
      </c>
      <c r="J1" s="2" t="s">
        <v>178</v>
      </c>
      <c r="K1" s="2" t="s">
        <v>179</v>
      </c>
      <c r="L1" s="2" t="s">
        <v>180</v>
      </c>
      <c r="M1" s="2" t="s">
        <v>181</v>
      </c>
      <c r="N1" s="2" t="s">
        <v>182</v>
      </c>
      <c r="O1" s="2" t="s">
        <v>183</v>
      </c>
      <c r="P1" s="2" t="s">
        <v>184</v>
      </c>
      <c r="Q1" s="2" t="s">
        <v>185</v>
      </c>
      <c r="R1" s="2" t="s">
        <v>186</v>
      </c>
      <c r="S1" s="2" t="s">
        <v>187</v>
      </c>
      <c r="T1" s="2" t="s">
        <v>188</v>
      </c>
    </row>
    <row r="2" s="1" customFormat="1" spans="1:20">
      <c r="A2" s="1" t="s">
        <v>144</v>
      </c>
      <c r="B2" s="1" t="s">
        <v>126</v>
      </c>
      <c r="C2" s="1" t="s">
        <v>145</v>
      </c>
      <c r="D2" s="1" t="s">
        <v>90</v>
      </c>
      <c r="E2" s="1" t="s">
        <v>189</v>
      </c>
      <c r="F2" s="1" t="s">
        <v>126</v>
      </c>
      <c r="G2" s="1" t="s">
        <v>140</v>
      </c>
      <c r="H2" s="1" t="s">
        <v>190</v>
      </c>
      <c r="I2" s="1" t="s">
        <v>191</v>
      </c>
      <c r="J2" s="1" t="s">
        <v>192</v>
      </c>
      <c r="K2" s="1" t="s">
        <v>191</v>
      </c>
      <c r="L2" s="1" t="s">
        <v>191</v>
      </c>
      <c r="M2" s="1" t="s">
        <v>193</v>
      </c>
      <c r="N2" s="1" t="s">
        <v>193</v>
      </c>
      <c r="O2" s="1" t="s">
        <v>194</v>
      </c>
      <c r="P2" s="1" t="s">
        <v>195</v>
      </c>
      <c r="Q2" s="1" t="s">
        <v>196</v>
      </c>
      <c r="R2" s="1" t="s">
        <v>73</v>
      </c>
      <c r="S2" s="1" t="s">
        <v>197</v>
      </c>
      <c r="T2" s="1" t="s">
        <v>198</v>
      </c>
    </row>
    <row r="3" s="1" customFormat="1" spans="1:20">
      <c r="A3" s="1" t="s">
        <v>121</v>
      </c>
      <c r="B3" s="1" t="s">
        <v>93</v>
      </c>
      <c r="C3" s="1" t="s">
        <v>122</v>
      </c>
      <c r="D3" s="1" t="s">
        <v>124</v>
      </c>
      <c r="E3" s="1" t="s">
        <v>199</v>
      </c>
      <c r="F3" s="1" t="s">
        <v>93</v>
      </c>
      <c r="G3" s="1" t="s">
        <v>126</v>
      </c>
      <c r="H3" s="1" t="s">
        <v>190</v>
      </c>
      <c r="I3" s="1" t="s">
        <v>200</v>
      </c>
      <c r="J3" s="1" t="s">
        <v>192</v>
      </c>
      <c r="K3" s="1" t="s">
        <v>200</v>
      </c>
      <c r="L3" s="1" t="s">
        <v>200</v>
      </c>
      <c r="M3" s="1" t="s">
        <v>193</v>
      </c>
      <c r="N3" s="1" t="s">
        <v>193</v>
      </c>
      <c r="O3" s="1" t="s">
        <v>194</v>
      </c>
      <c r="P3" s="1" t="s">
        <v>195</v>
      </c>
      <c r="Q3" s="1" t="s">
        <v>201</v>
      </c>
      <c r="R3" s="1" t="s">
        <v>73</v>
      </c>
      <c r="S3" s="1" t="s">
        <v>197</v>
      </c>
      <c r="T3" s="1" t="s">
        <v>198</v>
      </c>
    </row>
    <row r="4" s="1" customFormat="1" spans="1:20">
      <c r="A4" s="1" t="s">
        <v>150</v>
      </c>
      <c r="B4" s="1" t="s">
        <v>92</v>
      </c>
      <c r="C4" s="1" t="s">
        <v>151</v>
      </c>
      <c r="D4" s="1" t="s">
        <v>153</v>
      </c>
      <c r="E4" s="1" t="s">
        <v>202</v>
      </c>
      <c r="F4" s="1" t="s">
        <v>140</v>
      </c>
      <c r="G4" s="1" t="s">
        <v>103</v>
      </c>
      <c r="H4" s="1" t="s">
        <v>190</v>
      </c>
      <c r="I4" s="1" t="s">
        <v>203</v>
      </c>
      <c r="J4" s="1" t="s">
        <v>192</v>
      </c>
      <c r="K4" s="1" t="s">
        <v>203</v>
      </c>
      <c r="L4" s="1" t="s">
        <v>203</v>
      </c>
      <c r="M4" s="1" t="s">
        <v>193</v>
      </c>
      <c r="N4" s="1" t="s">
        <v>193</v>
      </c>
      <c r="O4" s="1" t="s">
        <v>194</v>
      </c>
      <c r="P4" s="1" t="s">
        <v>195</v>
      </c>
      <c r="Q4" s="1" t="s">
        <v>204</v>
      </c>
      <c r="R4" s="1" t="s">
        <v>73</v>
      </c>
      <c r="S4" s="1" t="s">
        <v>197</v>
      </c>
      <c r="T4" s="1" t="s">
        <v>198</v>
      </c>
    </row>
    <row r="5" s="1" customFormat="1" spans="1:20">
      <c r="A5" s="1" t="s">
        <v>87</v>
      </c>
      <c r="B5" s="1" t="s">
        <v>92</v>
      </c>
      <c r="C5" s="1" t="s">
        <v>88</v>
      </c>
      <c r="D5" s="1" t="s">
        <v>90</v>
      </c>
      <c r="E5" s="1" t="s">
        <v>205</v>
      </c>
      <c r="F5" s="1" t="s">
        <v>92</v>
      </c>
      <c r="G5" s="1" t="s">
        <v>93</v>
      </c>
      <c r="H5" s="1" t="s">
        <v>190</v>
      </c>
      <c r="I5" s="1" t="s">
        <v>206</v>
      </c>
      <c r="J5" s="1" t="s">
        <v>192</v>
      </c>
      <c r="K5" s="1" t="s">
        <v>206</v>
      </c>
      <c r="L5" s="1" t="s">
        <v>206</v>
      </c>
      <c r="M5" s="1" t="s">
        <v>193</v>
      </c>
      <c r="N5" s="1" t="s">
        <v>193</v>
      </c>
      <c r="O5" s="1" t="s">
        <v>194</v>
      </c>
      <c r="P5" s="1" t="s">
        <v>195</v>
      </c>
      <c r="Q5" s="1" t="s">
        <v>207</v>
      </c>
      <c r="R5" s="1" t="s">
        <v>73</v>
      </c>
      <c r="S5" s="1" t="s">
        <v>197</v>
      </c>
      <c r="T5" s="1" t="s">
        <v>198</v>
      </c>
    </row>
    <row r="6" s="1" customFormat="1" spans="1:20">
      <c r="A6" s="1" t="s">
        <v>131</v>
      </c>
      <c r="B6" s="1" t="s">
        <v>81</v>
      </c>
      <c r="C6" s="1" t="s">
        <v>132</v>
      </c>
      <c r="D6" s="1" t="s">
        <v>90</v>
      </c>
      <c r="E6" s="1" t="s">
        <v>208</v>
      </c>
      <c r="F6" s="1" t="s">
        <v>115</v>
      </c>
      <c r="G6" s="1" t="s">
        <v>126</v>
      </c>
      <c r="H6" s="1" t="s">
        <v>190</v>
      </c>
      <c r="I6" s="1" t="s">
        <v>206</v>
      </c>
      <c r="J6" s="1" t="s">
        <v>192</v>
      </c>
      <c r="K6" s="1" t="s">
        <v>206</v>
      </c>
      <c r="L6" s="1" t="s">
        <v>206</v>
      </c>
      <c r="M6" s="1" t="s">
        <v>193</v>
      </c>
      <c r="N6" s="1" t="s">
        <v>193</v>
      </c>
      <c r="O6" s="1" t="s">
        <v>194</v>
      </c>
      <c r="P6" s="1" t="s">
        <v>195</v>
      </c>
      <c r="Q6" s="1" t="s">
        <v>209</v>
      </c>
      <c r="R6" s="1" t="s">
        <v>73</v>
      </c>
      <c r="S6" s="1" t="s">
        <v>197</v>
      </c>
      <c r="T6" s="1" t="s">
        <v>198</v>
      </c>
    </row>
    <row r="7" s="1" customFormat="1" spans="1:20">
      <c r="A7" s="1" t="s">
        <v>70</v>
      </c>
      <c r="B7" s="1" t="s">
        <v>79</v>
      </c>
      <c r="C7" s="1" t="s">
        <v>71</v>
      </c>
      <c r="D7" s="1" t="s">
        <v>76</v>
      </c>
      <c r="E7" s="1" t="s">
        <v>210</v>
      </c>
      <c r="F7" s="1" t="s">
        <v>80</v>
      </c>
      <c r="G7" s="1" t="s">
        <v>81</v>
      </c>
      <c r="H7" s="1" t="s">
        <v>190</v>
      </c>
      <c r="I7" s="1" t="s">
        <v>211</v>
      </c>
      <c r="J7" s="1" t="s">
        <v>192</v>
      </c>
      <c r="K7" s="1" t="s">
        <v>211</v>
      </c>
      <c r="L7" s="1" t="s">
        <v>211</v>
      </c>
      <c r="M7" s="1" t="s">
        <v>193</v>
      </c>
      <c r="N7" s="1" t="s">
        <v>193</v>
      </c>
      <c r="O7" s="1" t="s">
        <v>194</v>
      </c>
      <c r="P7" s="1" t="s">
        <v>195</v>
      </c>
      <c r="Q7" s="1" t="s">
        <v>212</v>
      </c>
      <c r="R7" s="1" t="s">
        <v>73</v>
      </c>
      <c r="S7" s="1" t="s">
        <v>197</v>
      </c>
      <c r="T7" s="1" t="s">
        <v>198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2021-11-02T01:56:34Z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C326C3E704C84C14BCDE734834CC879D</vt:lpwstr>
  </property>
</Properties>
</file>