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对账!$A$1:$J$36</definedName>
  </definedNames>
  <calcPr calcId="144525" concurrentCalc="0"/>
</workbook>
</file>

<file path=xl/sharedStrings.xml><?xml version="1.0" encoding="utf-8"?>
<sst xmlns="http://schemas.openxmlformats.org/spreadsheetml/2006/main" count="1280" uniqueCount="293">
  <si>
    <t>同程旅行对账单
(账期：20211025-20211031)</t>
  </si>
  <si>
    <t>应付房费总金额</t>
  </si>
  <si>
    <t>应付罚金总金额</t>
  </si>
  <si>
    <t>调整项</t>
  </si>
  <si>
    <t>币种</t>
  </si>
  <si>
    <t>应付合计</t>
  </si>
  <si>
    <t>16061.00</t>
  </si>
  <si>
    <t>0.00</t>
  </si>
  <si>
    <t>CNY</t>
  </si>
  <si>
    <t>大理碧玉间海景客栈</t>
  </si>
  <si>
    <t/>
  </si>
  <si>
    <t>小计:627.00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</si>
  <si>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</si>
  <si>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</si>
  <si>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</si>
  <si>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</si>
  <si>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</si>
  <si>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</si>
  <si>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</si>
  <si>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</si>
  <si>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</si>
  <si>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</si>
  <si>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1192372977</t>
  </si>
  <si>
    <t>柳霞</t>
  </si>
  <si>
    <t>海月海景大床房</t>
  </si>
  <si>
    <t>2021/10/22</t>
  </si>
  <si>
    <t>2021/10/25</t>
  </si>
  <si>
    <t>3.00</t>
  </si>
  <si>
    <t>627.00</t>
  </si>
  <si>
    <t>英德璞驿酒店</t>
  </si>
  <si>
    <t>小计:1196.00</t>
  </si>
  <si>
    <t>1184890841</t>
  </si>
  <si>
    <t>孔晓文</t>
  </si>
  <si>
    <t>峰云亲子套房A</t>
  </si>
  <si>
    <t>2021/10/30</t>
  </si>
  <si>
    <t>2021/10/31</t>
  </si>
  <si>
    <t>1.00</t>
  </si>
  <si>
    <t>584.00</t>
  </si>
  <si>
    <t>1188914307</t>
  </si>
  <si>
    <t>劳焕强</t>
  </si>
  <si>
    <t>612.00</t>
  </si>
  <si>
    <t>安顺豪生温泉度假酒店</t>
  </si>
  <si>
    <t>小计:1132.00</t>
  </si>
  <si>
    <t>1203569053</t>
  </si>
  <si>
    <t>1252977</t>
  </si>
  <si>
    <t>李懋</t>
  </si>
  <si>
    <t>休旅家庭套房</t>
  </si>
  <si>
    <t>1132.00</t>
  </si>
  <si>
    <t>贵阳溪山里酒店</t>
  </si>
  <si>
    <t>小计:1337.00</t>
  </si>
  <si>
    <t>1196772784</t>
  </si>
  <si>
    <t>164523</t>
  </si>
  <si>
    <t>刘泽英</t>
  </si>
  <si>
    <t>高级大床房</t>
  </si>
  <si>
    <t>2021/10/24</t>
  </si>
  <si>
    <t>466.00</t>
  </si>
  <si>
    <t>1197764219</t>
  </si>
  <si>
    <t>164524</t>
  </si>
  <si>
    <t>2021/10/26</t>
  </si>
  <si>
    <t>1203526104</t>
  </si>
  <si>
    <t>169665</t>
  </si>
  <si>
    <t>刘飞</t>
  </si>
  <si>
    <t>高级精致房</t>
  </si>
  <si>
    <t>405.00</t>
  </si>
  <si>
    <t>广州白云宾馆</t>
  </si>
  <si>
    <t>小计:2288.00</t>
  </si>
  <si>
    <t>1198794647</t>
  </si>
  <si>
    <t>F21J260086</t>
  </si>
  <si>
    <t>朱彦华</t>
  </si>
  <si>
    <t>豪华双床房</t>
  </si>
  <si>
    <t>2021/10/27</t>
  </si>
  <si>
    <t>563.00</t>
  </si>
  <si>
    <t>1201223828</t>
  </si>
  <si>
    <t>F21J280118</t>
  </si>
  <si>
    <t>张成刚</t>
  </si>
  <si>
    <t>2021/10/28</t>
  </si>
  <si>
    <t>2021/10/29</t>
  </si>
  <si>
    <t>575.00</t>
  </si>
  <si>
    <t>1201611449</t>
  </si>
  <si>
    <t>徐伟梅</t>
  </si>
  <si>
    <t>豪华大床房</t>
  </si>
  <si>
    <t>2.00</t>
  </si>
  <si>
    <t>1150.00</t>
  </si>
  <si>
    <t>维也纳国际酒店(肇庆七星岩星湖景区店)</t>
  </si>
  <si>
    <t>小计:2636.00</t>
  </si>
  <si>
    <t>1196970814</t>
  </si>
  <si>
    <t>邹正华</t>
  </si>
  <si>
    <t>湖景大床房</t>
  </si>
  <si>
    <t>298.00</t>
  </si>
  <si>
    <t>1197886372</t>
  </si>
  <si>
    <t>张一弛</t>
  </si>
  <si>
    <t>1199035792</t>
  </si>
  <si>
    <t>冯建设</t>
  </si>
  <si>
    <t>杨国存</t>
  </si>
  <si>
    <t>1200361436</t>
  </si>
  <si>
    <t>苏玉玲</t>
  </si>
  <si>
    <t>301.00</t>
  </si>
  <si>
    <t>李根叶</t>
  </si>
  <si>
    <t>1197753159</t>
  </si>
  <si>
    <t>林佳妍</t>
  </si>
  <si>
    <t>山景双床房</t>
  </si>
  <si>
    <t>272.00</t>
  </si>
  <si>
    <t>1201436314</t>
  </si>
  <si>
    <t>石文进</t>
  </si>
  <si>
    <t>1203392701</t>
  </si>
  <si>
    <t>蔡东光</t>
  </si>
  <si>
    <t>椰风金隆酒店(琼海银海路旗舰店)</t>
  </si>
  <si>
    <t>小计:235.00</t>
  </si>
  <si>
    <t>1199362079</t>
  </si>
  <si>
    <t>冯东</t>
  </si>
  <si>
    <t>235.00</t>
  </si>
  <si>
    <t>佛山碧桂园度假村</t>
  </si>
  <si>
    <t>小计:378.00</t>
  </si>
  <si>
    <t>1197552929</t>
  </si>
  <si>
    <t>R00800010000054802</t>
  </si>
  <si>
    <t>谢南平</t>
  </si>
  <si>
    <t>喜悦· 花园双床房</t>
  </si>
  <si>
    <t>378.00</t>
  </si>
  <si>
    <t>东莞迎宾馆</t>
  </si>
  <si>
    <t>小计:640.00</t>
  </si>
  <si>
    <t>1199082789</t>
  </si>
  <si>
    <t>185763</t>
  </si>
  <si>
    <t>周璇</t>
  </si>
  <si>
    <t>640.00</t>
  </si>
  <si>
    <t>东莞V+国际青年人才公寓</t>
  </si>
  <si>
    <t>小计:450.00</t>
  </si>
  <si>
    <t>1197512958</t>
  </si>
  <si>
    <t>彭丽琪</t>
  </si>
  <si>
    <t>北欧风一室大床房</t>
  </si>
  <si>
    <t>90.00</t>
  </si>
  <si>
    <t>1197891201</t>
  </si>
  <si>
    <t>吴照贤</t>
  </si>
  <si>
    <t>1200906708</t>
  </si>
  <si>
    <t>尹宁</t>
  </si>
  <si>
    <t>李伟</t>
  </si>
  <si>
    <t>1201670652</t>
  </si>
  <si>
    <t>蒋秋文</t>
  </si>
  <si>
    <t>广州知祥酒店公寓</t>
  </si>
  <si>
    <t>小计:1206.00</t>
  </si>
  <si>
    <t>1196604513</t>
  </si>
  <si>
    <t>周棠</t>
  </si>
  <si>
    <t>标准大床房</t>
  </si>
  <si>
    <t>140.00</t>
  </si>
  <si>
    <t>1196742534</t>
  </si>
  <si>
    <t>刘敏</t>
  </si>
  <si>
    <t>1198136800</t>
  </si>
  <si>
    <t>曹胜伟</t>
  </si>
  <si>
    <t>168.00</t>
  </si>
  <si>
    <t>1198137461</t>
  </si>
  <si>
    <t>朱琪</t>
  </si>
  <si>
    <t>158.00</t>
  </si>
  <si>
    <t>1196393551</t>
  </si>
  <si>
    <t>房间号：A1409</t>
  </si>
  <si>
    <t>吴峰</t>
  </si>
  <si>
    <t>标准双床房</t>
  </si>
  <si>
    <t>4.00</t>
  </si>
  <si>
    <t>600.00</t>
  </si>
  <si>
    <t>杭州陆羽君澜度假酒店</t>
  </si>
  <si>
    <t>小计:403.00</t>
  </si>
  <si>
    <t>1203340639</t>
  </si>
  <si>
    <t>2110300005</t>
  </si>
  <si>
    <t>范强强</t>
  </si>
  <si>
    <t>403.00</t>
  </si>
  <si>
    <t>舟山新海景大酒店</t>
  </si>
  <si>
    <t>小计:327.00</t>
  </si>
  <si>
    <t>1196482445</t>
  </si>
  <si>
    <t>龙有义</t>
  </si>
  <si>
    <t>商务双床房</t>
  </si>
  <si>
    <t>172.00</t>
  </si>
  <si>
    <t>1198598092</t>
  </si>
  <si>
    <t>黄进忠</t>
  </si>
  <si>
    <t>155.00</t>
  </si>
  <si>
    <t>广州石奥客栈</t>
  </si>
  <si>
    <t>小计:2660.00</t>
  </si>
  <si>
    <t>1188725665</t>
  </si>
  <si>
    <t>2110170007</t>
  </si>
  <si>
    <t>王斯华</t>
  </si>
  <si>
    <t>标准海景套房</t>
  </si>
  <si>
    <t>1840.00</t>
  </si>
  <si>
    <t>1196408758</t>
  </si>
  <si>
    <t>2110240004</t>
  </si>
  <si>
    <t>张锦仪</t>
  </si>
  <si>
    <t>标准园景套房</t>
  </si>
  <si>
    <t>820.00</t>
  </si>
  <si>
    <t>长沙金麓郁锦香酒店</t>
  </si>
  <si>
    <t>小计:546.00</t>
  </si>
  <si>
    <t>1202484396</t>
  </si>
  <si>
    <t>2110290024</t>
  </si>
  <si>
    <t>曾经天</t>
  </si>
  <si>
    <t>高级双床房</t>
  </si>
  <si>
    <t>546.00</t>
  </si>
  <si>
    <t>，</t>
  </si>
  <si>
    <t>202110301419170021</t>
  </si>
  <si>
    <t>202110241624300020</t>
  </si>
  <si>
    <t>202110251309050025</t>
  </si>
  <si>
    <t>202110301330070020</t>
  </si>
  <si>
    <t>202110250925590025</t>
  </si>
  <si>
    <t>202110251551330025</t>
  </si>
  <si>
    <t>202110280821200025</t>
  </si>
  <si>
    <t>202110282240280022</t>
  </si>
  <si>
    <t>202110241254330025</t>
  </si>
  <si>
    <t>202110241545560025</t>
  </si>
  <si>
    <t>202110252054490022</t>
  </si>
  <si>
    <t>202110252055210022</t>
  </si>
  <si>
    <t>202110240829520025</t>
  </si>
  <si>
    <t>A211102145850481 HOP：11936元</t>
  </si>
  <si>
    <t>i211102145811 房集：4125元</t>
  </si>
  <si>
    <t>总计：16061元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</si>
  <si>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</si>
  <si>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</si>
  <si>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</si>
  <si>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</si>
  <si>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</si>
  <si>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</si>
  <si>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</si>
  <si>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</si>
  <si>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</si>
  <si>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</si>
  <si>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</si>
  <si>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</si>
  <si>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</si>
  <si>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</si>
  <si>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</si>
  <si>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</si>
  <si>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</si>
  <si>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</si>
  <si>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</si>
  <si>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2285792</t>
  </si>
  <si>
    <t>2021-10-31</t>
  </si>
  <si>
    <t>退房日周结</t>
  </si>
  <si>
    <t>RMB</t>
  </si>
  <si>
    <t>0</t>
  </si>
  <si>
    <t>同程艺龙国内酒店EBK</t>
  </si>
  <si>
    <t>2021-10-30 10:39:41</t>
  </si>
  <si>
    <t>否</t>
  </si>
  <si>
    <t>广州汇登信息科技有限公司</t>
  </si>
  <si>
    <t>直采</t>
  </si>
  <si>
    <t>2285758</t>
  </si>
  <si>
    <t>2021-10-30 09:42:35</t>
  </si>
  <si>
    <t>2021-10-29</t>
  </si>
  <si>
    <t>2285173</t>
  </si>
  <si>
    <t>2021-10-29 15:48:16</t>
  </si>
  <si>
    <t>2021-10-28</t>
  </si>
  <si>
    <t>2284718</t>
  </si>
  <si>
    <t>2021-10-29 09:54:10</t>
  </si>
  <si>
    <t>2284566</t>
  </si>
  <si>
    <t>2021-10-28 17:59:10</t>
  </si>
  <si>
    <t>2284454</t>
  </si>
  <si>
    <t>2021-10-28 13:29:08</t>
  </si>
  <si>
    <t>2021-10-27</t>
  </si>
  <si>
    <t>2284111</t>
  </si>
  <si>
    <t>苏玉玲/李根叶</t>
  </si>
  <si>
    <t>602.00</t>
  </si>
  <si>
    <t>2021-10-27 19:26:29</t>
  </si>
  <si>
    <t>2021-10-26</t>
  </si>
  <si>
    <t>2283688</t>
  </si>
  <si>
    <t>2021-10-26 22:32:55</t>
  </si>
  <si>
    <t>2283534</t>
  </si>
  <si>
    <t>2021-10-26 16:58:26</t>
  </si>
  <si>
    <t>2283514</t>
  </si>
  <si>
    <t>冯建设,杨国存</t>
  </si>
  <si>
    <t>596.00</t>
  </si>
  <si>
    <t>2021-10-26 15:51:37</t>
  </si>
  <si>
    <t>2283406</t>
  </si>
  <si>
    <t>2021-10-26 10:59:39</t>
  </si>
  <si>
    <t>2283360</t>
  </si>
  <si>
    <t>2021-10-26 08:17:55</t>
  </si>
  <si>
    <t>2021-10-25</t>
  </si>
  <si>
    <t>2283062</t>
  </si>
  <si>
    <t>2021-10-25 15:54:22</t>
  </si>
  <si>
    <t>2283028</t>
  </si>
  <si>
    <t>2021-10-25 13:02:11</t>
  </si>
  <si>
    <t>2282950</t>
  </si>
  <si>
    <t>2021-10-25 09:18:11</t>
  </si>
  <si>
    <t>2021-10-24</t>
  </si>
  <si>
    <t>2282741</t>
  </si>
  <si>
    <t>2021-10-24 20:38:19</t>
  </si>
  <si>
    <t>2282538</t>
  </si>
  <si>
    <t>2021-10-24 10:26:32</t>
  </si>
  <si>
    <t>2282532</t>
  </si>
  <si>
    <t>2021-10-24 10:06:15</t>
  </si>
  <si>
    <t>2021-10-20</t>
  </si>
  <si>
    <t>2280849</t>
  </si>
  <si>
    <t>2021-10-22</t>
  </si>
  <si>
    <t>2021-10-20 20:34:59</t>
  </si>
  <si>
    <t>2021-10-17</t>
  </si>
  <si>
    <t>2279231</t>
  </si>
  <si>
    <t>2021-10-17 20:32:12</t>
  </si>
  <si>
    <t>2279149</t>
  </si>
  <si>
    <t>2021-10-17 17:07:53</t>
  </si>
  <si>
    <t>2021-10-14</t>
  </si>
  <si>
    <t>2277187</t>
  </si>
  <si>
    <t>2021-10-14 09:08:31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</si>
</sst>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6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35</v>
      </c>
      <c r="I14" t="s">
        <v>36</v>
      </c>
      <c r="J14" t="s">
        <v>8</v>
      </c>
      <c r="K14" t="s">
        <v>37</v>
      </c>
    </row>
    <row r="15" spans="2:11">
      <c r="B15" t="s">
        <v>21</v>
      </c>
      <c r="C15" t="s">
        <v>38</v>
      </c>
      <c r="D15" t="s">
        <v>10</v>
      </c>
      <c r="E15" t="s">
        <v>39</v>
      </c>
      <c r="F15" t="s">
        <v>33</v>
      </c>
      <c r="G15" t="s">
        <v>34</v>
      </c>
      <c r="H15" t="s">
        <v>35</v>
      </c>
      <c r="I15" t="s">
        <v>36</v>
      </c>
      <c r="J15" t="s">
        <v>8</v>
      </c>
      <c r="K15" t="s">
        <v>40</v>
      </c>
    </row>
    <row r="16" spans="2:12">
      <c r="B16" s="3" t="s">
        <v>41</v>
      </c>
      <c r="C16" s="3" t="s">
        <v>10</v>
      </c>
      <c r="D16" s="3" t="s">
        <v>10</v>
      </c>
      <c r="E16" s="3" t="s">
        <v>10</v>
      </c>
      <c r="F16" s="3" t="s">
        <v>42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1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</row>
    <row r="18" spans="2:11">
      <c r="B18" t="s">
        <v>21</v>
      </c>
      <c r="C18" t="s">
        <v>43</v>
      </c>
      <c r="D18" t="s">
        <v>44</v>
      </c>
      <c r="E18" t="s">
        <v>45</v>
      </c>
      <c r="F18" t="s">
        <v>46</v>
      </c>
      <c r="G18" t="s">
        <v>34</v>
      </c>
      <c r="H18" t="s">
        <v>35</v>
      </c>
      <c r="I18" t="s">
        <v>36</v>
      </c>
      <c r="J18" t="s">
        <v>8</v>
      </c>
      <c r="K18" t="s">
        <v>47</v>
      </c>
    </row>
    <row r="19" spans="2:12">
      <c r="B19" s="3" t="s">
        <v>48</v>
      </c>
      <c r="C19" s="3" t="s">
        <v>10</v>
      </c>
      <c r="D19" s="3" t="s">
        <v>10</v>
      </c>
      <c r="E19" s="3" t="s">
        <v>10</v>
      </c>
      <c r="F19" s="3" t="s">
        <v>49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</row>
    <row r="21" spans="2:11">
      <c r="B21" t="s">
        <v>21</v>
      </c>
      <c r="C21" t="s">
        <v>50</v>
      </c>
      <c r="D21" t="s">
        <v>51</v>
      </c>
      <c r="E21" t="s">
        <v>52</v>
      </c>
      <c r="F21" t="s">
        <v>53</v>
      </c>
      <c r="G21" t="s">
        <v>54</v>
      </c>
      <c r="H21" t="s">
        <v>26</v>
      </c>
      <c r="I21" t="s">
        <v>36</v>
      </c>
      <c r="J21" t="s">
        <v>8</v>
      </c>
      <c r="K21" t="s">
        <v>55</v>
      </c>
    </row>
    <row r="22" spans="2:11">
      <c r="B22" t="s">
        <v>21</v>
      </c>
      <c r="C22" t="s">
        <v>56</v>
      </c>
      <c r="D22" t="s">
        <v>57</v>
      </c>
      <c r="E22" t="s">
        <v>52</v>
      </c>
      <c r="F22" t="s">
        <v>53</v>
      </c>
      <c r="G22" t="s">
        <v>26</v>
      </c>
      <c r="H22" t="s">
        <v>58</v>
      </c>
      <c r="I22" t="s">
        <v>36</v>
      </c>
      <c r="J22" t="s">
        <v>8</v>
      </c>
      <c r="K22" t="s">
        <v>55</v>
      </c>
    </row>
    <row r="23" spans="2:11">
      <c r="B23" t="s">
        <v>21</v>
      </c>
      <c r="C23" t="s">
        <v>59</v>
      </c>
      <c r="D23" t="s">
        <v>60</v>
      </c>
      <c r="E23" t="s">
        <v>61</v>
      </c>
      <c r="F23" t="s">
        <v>62</v>
      </c>
      <c r="G23" t="s">
        <v>34</v>
      </c>
      <c r="H23" t="s">
        <v>35</v>
      </c>
      <c r="I23" t="s">
        <v>36</v>
      </c>
      <c r="J23" t="s">
        <v>8</v>
      </c>
      <c r="K23" t="s">
        <v>63</v>
      </c>
    </row>
    <row r="24" spans="2:12">
      <c r="B24" s="3" t="s">
        <v>64</v>
      </c>
      <c r="C24" s="3" t="s">
        <v>10</v>
      </c>
      <c r="D24" s="3" t="s">
        <v>10</v>
      </c>
      <c r="E24" s="3" t="s">
        <v>10</v>
      </c>
      <c r="F24" s="3" t="s">
        <v>65</v>
      </c>
      <c r="G24" s="3" t="s">
        <v>10</v>
      </c>
      <c r="H24" s="3" t="s">
        <v>10</v>
      </c>
      <c r="I24" s="3" t="s">
        <v>10</v>
      </c>
      <c r="J24" s="3" t="s">
        <v>10</v>
      </c>
      <c r="K24" s="3" t="s">
        <v>10</v>
      </c>
      <c r="L24" s="3" t="s">
        <v>10</v>
      </c>
    </row>
    <row r="25" spans="2:11"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17</v>
      </c>
      <c r="H25" s="3" t="s">
        <v>18</v>
      </c>
      <c r="I25" s="3" t="s">
        <v>19</v>
      </c>
      <c r="J25" s="3" t="s">
        <v>4</v>
      </c>
      <c r="K25" s="3" t="s">
        <v>20</v>
      </c>
    </row>
    <row r="26" spans="2:11">
      <c r="B26" t="s">
        <v>21</v>
      </c>
      <c r="C26" t="s">
        <v>66</v>
      </c>
      <c r="D26" t="s">
        <v>67</v>
      </c>
      <c r="E26" t="s">
        <v>68</v>
      </c>
      <c r="F26" t="s">
        <v>69</v>
      </c>
      <c r="G26" t="s">
        <v>58</v>
      </c>
      <c r="H26" t="s">
        <v>70</v>
      </c>
      <c r="I26" t="s">
        <v>36</v>
      </c>
      <c r="J26" t="s">
        <v>8</v>
      </c>
      <c r="K26" t="s">
        <v>71</v>
      </c>
    </row>
    <row r="27" spans="2:11">
      <c r="B27" t="s">
        <v>21</v>
      </c>
      <c r="C27" t="s">
        <v>72</v>
      </c>
      <c r="D27" t="s">
        <v>73</v>
      </c>
      <c r="E27" t="s">
        <v>74</v>
      </c>
      <c r="F27" t="s">
        <v>69</v>
      </c>
      <c r="G27" t="s">
        <v>75</v>
      </c>
      <c r="H27" t="s">
        <v>76</v>
      </c>
      <c r="I27" t="s">
        <v>36</v>
      </c>
      <c r="J27" t="s">
        <v>8</v>
      </c>
      <c r="K27" t="s">
        <v>77</v>
      </c>
    </row>
    <row r="28" spans="2:11">
      <c r="B28" t="s">
        <v>21</v>
      </c>
      <c r="C28" t="s">
        <v>78</v>
      </c>
      <c r="D28" t="s">
        <v>10</v>
      </c>
      <c r="E28" t="s">
        <v>79</v>
      </c>
      <c r="F28" t="s">
        <v>80</v>
      </c>
      <c r="G28" t="s">
        <v>76</v>
      </c>
      <c r="H28" t="s">
        <v>35</v>
      </c>
      <c r="I28" t="s">
        <v>81</v>
      </c>
      <c r="J28" t="s">
        <v>8</v>
      </c>
      <c r="K28" t="s">
        <v>82</v>
      </c>
    </row>
    <row r="29" spans="2:12">
      <c r="B29" s="3" t="s">
        <v>83</v>
      </c>
      <c r="C29" s="3" t="s">
        <v>10</v>
      </c>
      <c r="D29" s="3" t="s">
        <v>10</v>
      </c>
      <c r="E29" s="3" t="s">
        <v>10</v>
      </c>
      <c r="F29" s="3" t="s">
        <v>84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85</v>
      </c>
      <c r="D31" t="s">
        <v>10</v>
      </c>
      <c r="E31" t="s">
        <v>86</v>
      </c>
      <c r="F31" t="s">
        <v>87</v>
      </c>
      <c r="G31" t="s">
        <v>54</v>
      </c>
      <c r="H31" t="s">
        <v>26</v>
      </c>
      <c r="I31" t="s">
        <v>36</v>
      </c>
      <c r="J31" t="s">
        <v>8</v>
      </c>
      <c r="K31" t="s">
        <v>88</v>
      </c>
    </row>
    <row r="32" spans="2:11">
      <c r="B32" t="s">
        <v>21</v>
      </c>
      <c r="C32" t="s">
        <v>89</v>
      </c>
      <c r="D32" t="s">
        <v>10</v>
      </c>
      <c r="E32" t="s">
        <v>90</v>
      </c>
      <c r="F32" t="s">
        <v>87</v>
      </c>
      <c r="G32" t="s">
        <v>26</v>
      </c>
      <c r="H32" t="s">
        <v>58</v>
      </c>
      <c r="I32" t="s">
        <v>36</v>
      </c>
      <c r="J32" t="s">
        <v>8</v>
      </c>
      <c r="K32" t="s">
        <v>88</v>
      </c>
    </row>
    <row r="33" spans="2:11">
      <c r="B33" t="s">
        <v>21</v>
      </c>
      <c r="C33" t="s">
        <v>91</v>
      </c>
      <c r="D33" t="s">
        <v>10</v>
      </c>
      <c r="E33" t="s">
        <v>92</v>
      </c>
      <c r="F33" t="s">
        <v>87</v>
      </c>
      <c r="G33" t="s">
        <v>58</v>
      </c>
      <c r="H33" t="s">
        <v>70</v>
      </c>
      <c r="I33" t="s">
        <v>36</v>
      </c>
      <c r="J33" t="s">
        <v>8</v>
      </c>
      <c r="K33" t="s">
        <v>88</v>
      </c>
    </row>
    <row r="34" spans="2:11">
      <c r="B34" t="s">
        <v>21</v>
      </c>
      <c r="C34" t="s">
        <v>91</v>
      </c>
      <c r="D34" t="s">
        <v>10</v>
      </c>
      <c r="E34" t="s">
        <v>93</v>
      </c>
      <c r="F34" t="s">
        <v>87</v>
      </c>
      <c r="G34" t="s">
        <v>58</v>
      </c>
      <c r="H34" t="s">
        <v>70</v>
      </c>
      <c r="I34" t="s">
        <v>36</v>
      </c>
      <c r="J34" t="s">
        <v>8</v>
      </c>
      <c r="K34" t="s">
        <v>88</v>
      </c>
    </row>
    <row r="35" spans="2:11">
      <c r="B35" t="s">
        <v>21</v>
      </c>
      <c r="C35" t="s">
        <v>94</v>
      </c>
      <c r="D35" t="s">
        <v>10</v>
      </c>
      <c r="E35" t="s">
        <v>95</v>
      </c>
      <c r="F35" t="s">
        <v>87</v>
      </c>
      <c r="G35" t="s">
        <v>70</v>
      </c>
      <c r="H35" t="s">
        <v>75</v>
      </c>
      <c r="I35" t="s">
        <v>36</v>
      </c>
      <c r="J35" t="s">
        <v>8</v>
      </c>
      <c r="K35" t="s">
        <v>96</v>
      </c>
    </row>
    <row r="36" spans="2:11">
      <c r="B36" t="s">
        <v>21</v>
      </c>
      <c r="C36" t="s">
        <v>94</v>
      </c>
      <c r="D36" t="s">
        <v>10</v>
      </c>
      <c r="E36" t="s">
        <v>97</v>
      </c>
      <c r="F36" t="s">
        <v>87</v>
      </c>
      <c r="G36" t="s">
        <v>70</v>
      </c>
      <c r="H36" t="s">
        <v>75</v>
      </c>
      <c r="I36" t="s">
        <v>36</v>
      </c>
      <c r="J36" t="s">
        <v>8</v>
      </c>
      <c r="K36" t="s">
        <v>96</v>
      </c>
    </row>
    <row r="37" spans="2:11">
      <c r="B37" t="s">
        <v>21</v>
      </c>
      <c r="C37" t="s">
        <v>98</v>
      </c>
      <c r="D37" t="s">
        <v>10</v>
      </c>
      <c r="E37" t="s">
        <v>99</v>
      </c>
      <c r="F37" t="s">
        <v>100</v>
      </c>
      <c r="G37" t="s">
        <v>76</v>
      </c>
      <c r="H37" t="s">
        <v>34</v>
      </c>
      <c r="I37" t="s">
        <v>36</v>
      </c>
      <c r="J37" t="s">
        <v>8</v>
      </c>
      <c r="K37" t="s">
        <v>101</v>
      </c>
    </row>
    <row r="38" spans="2:11">
      <c r="B38" t="s">
        <v>21</v>
      </c>
      <c r="C38" t="s">
        <v>102</v>
      </c>
      <c r="D38" t="s">
        <v>10</v>
      </c>
      <c r="E38" t="s">
        <v>103</v>
      </c>
      <c r="F38" t="s">
        <v>100</v>
      </c>
      <c r="G38" t="s">
        <v>34</v>
      </c>
      <c r="H38" t="s">
        <v>35</v>
      </c>
      <c r="I38" t="s">
        <v>36</v>
      </c>
      <c r="J38" t="s">
        <v>8</v>
      </c>
      <c r="K38" t="s">
        <v>101</v>
      </c>
    </row>
    <row r="39" spans="2:11">
      <c r="B39" t="s">
        <v>21</v>
      </c>
      <c r="C39" t="s">
        <v>104</v>
      </c>
      <c r="D39" t="s">
        <v>10</v>
      </c>
      <c r="E39" t="s">
        <v>105</v>
      </c>
      <c r="F39" t="s">
        <v>87</v>
      </c>
      <c r="G39" t="s">
        <v>34</v>
      </c>
      <c r="H39" t="s">
        <v>35</v>
      </c>
      <c r="I39" t="s">
        <v>36</v>
      </c>
      <c r="J39" t="s">
        <v>8</v>
      </c>
      <c r="K39" t="s">
        <v>88</v>
      </c>
    </row>
    <row r="40" spans="2:12">
      <c r="B40" s="3" t="s">
        <v>106</v>
      </c>
      <c r="C40" s="3" t="s">
        <v>10</v>
      </c>
      <c r="D40" s="3" t="s">
        <v>10</v>
      </c>
      <c r="E40" s="3" t="s">
        <v>10</v>
      </c>
      <c r="F40" s="3" t="s">
        <v>107</v>
      </c>
      <c r="G40" s="3" t="s">
        <v>10</v>
      </c>
      <c r="H40" s="3" t="s">
        <v>10</v>
      </c>
      <c r="I40" s="3" t="s">
        <v>10</v>
      </c>
      <c r="J40" s="3" t="s">
        <v>10</v>
      </c>
      <c r="K40" s="3" t="s">
        <v>10</v>
      </c>
      <c r="L40" s="3" t="s">
        <v>10</v>
      </c>
    </row>
    <row r="41" spans="2:11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</row>
    <row r="42" spans="2:11">
      <c r="B42" t="s">
        <v>21</v>
      </c>
      <c r="C42" t="s">
        <v>108</v>
      </c>
      <c r="D42" t="s">
        <v>10</v>
      </c>
      <c r="E42" t="s">
        <v>109</v>
      </c>
      <c r="F42" t="s">
        <v>69</v>
      </c>
      <c r="G42" t="s">
        <v>58</v>
      </c>
      <c r="H42" t="s">
        <v>70</v>
      </c>
      <c r="I42" t="s">
        <v>36</v>
      </c>
      <c r="J42" t="s">
        <v>8</v>
      </c>
      <c r="K42" t="s">
        <v>110</v>
      </c>
    </row>
    <row r="43" spans="2:12">
      <c r="B43" s="3" t="s">
        <v>111</v>
      </c>
      <c r="C43" s="3" t="s">
        <v>10</v>
      </c>
      <c r="D43" s="3" t="s">
        <v>10</v>
      </c>
      <c r="E43" s="3" t="s">
        <v>10</v>
      </c>
      <c r="F43" s="3" t="s">
        <v>112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1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</row>
    <row r="45" spans="2:11">
      <c r="B45" t="s">
        <v>21</v>
      </c>
      <c r="C45" t="s">
        <v>113</v>
      </c>
      <c r="D45" t="s">
        <v>114</v>
      </c>
      <c r="E45" t="s">
        <v>115</v>
      </c>
      <c r="F45" t="s">
        <v>116</v>
      </c>
      <c r="G45" t="s">
        <v>26</v>
      </c>
      <c r="H45" t="s">
        <v>58</v>
      </c>
      <c r="I45" t="s">
        <v>36</v>
      </c>
      <c r="J45" t="s">
        <v>8</v>
      </c>
      <c r="K45" t="s">
        <v>117</v>
      </c>
    </row>
    <row r="46" spans="2:12">
      <c r="B46" s="3" t="s">
        <v>118</v>
      </c>
      <c r="C46" s="3" t="s">
        <v>10</v>
      </c>
      <c r="D46" s="3" t="s">
        <v>10</v>
      </c>
      <c r="E46" s="3" t="s">
        <v>10</v>
      </c>
      <c r="F46" s="3" t="s">
        <v>119</v>
      </c>
      <c r="G46" s="3" t="s">
        <v>10</v>
      </c>
      <c r="H46" s="3" t="s">
        <v>10</v>
      </c>
      <c r="I46" s="3" t="s">
        <v>10</v>
      </c>
      <c r="J46" s="3" t="s">
        <v>10</v>
      </c>
      <c r="K46" s="3" t="s">
        <v>10</v>
      </c>
      <c r="L46" s="3" t="s">
        <v>10</v>
      </c>
    </row>
    <row r="47" spans="2:11"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4</v>
      </c>
      <c r="K47" s="3" t="s">
        <v>20</v>
      </c>
    </row>
    <row r="48" spans="2:11">
      <c r="B48" t="s">
        <v>21</v>
      </c>
      <c r="C48" t="s">
        <v>120</v>
      </c>
      <c r="D48" t="s">
        <v>121</v>
      </c>
      <c r="E48" t="s">
        <v>122</v>
      </c>
      <c r="F48" t="s">
        <v>69</v>
      </c>
      <c r="G48" t="s">
        <v>58</v>
      </c>
      <c r="H48" t="s">
        <v>70</v>
      </c>
      <c r="I48" t="s">
        <v>36</v>
      </c>
      <c r="J48" t="s">
        <v>8</v>
      </c>
      <c r="K48" t="s">
        <v>123</v>
      </c>
    </row>
    <row r="49" spans="2:12">
      <c r="B49" s="3" t="s">
        <v>124</v>
      </c>
      <c r="C49" s="3" t="s">
        <v>10</v>
      </c>
      <c r="D49" s="3" t="s">
        <v>10</v>
      </c>
      <c r="E49" s="3" t="s">
        <v>10</v>
      </c>
      <c r="F49" s="3" t="s">
        <v>125</v>
      </c>
      <c r="G49" s="3" t="s">
        <v>10</v>
      </c>
      <c r="H49" s="3" t="s">
        <v>10</v>
      </c>
      <c r="I49" s="3" t="s">
        <v>10</v>
      </c>
      <c r="J49" s="3" t="s">
        <v>10</v>
      </c>
      <c r="K49" s="3" t="s">
        <v>10</v>
      </c>
      <c r="L49" s="3" t="s">
        <v>10</v>
      </c>
    </row>
    <row r="50" spans="2:11"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4</v>
      </c>
      <c r="K50" s="3" t="s">
        <v>20</v>
      </c>
    </row>
    <row r="51" spans="2:11">
      <c r="B51" t="s">
        <v>21</v>
      </c>
      <c r="C51" t="s">
        <v>126</v>
      </c>
      <c r="D51" t="s">
        <v>10</v>
      </c>
      <c r="E51" t="s">
        <v>127</v>
      </c>
      <c r="F51" t="s">
        <v>128</v>
      </c>
      <c r="G51" t="s">
        <v>26</v>
      </c>
      <c r="H51" t="s">
        <v>58</v>
      </c>
      <c r="I51" t="s">
        <v>36</v>
      </c>
      <c r="J51" t="s">
        <v>8</v>
      </c>
      <c r="K51" t="s">
        <v>129</v>
      </c>
    </row>
    <row r="52" spans="2:11">
      <c r="B52" t="s">
        <v>21</v>
      </c>
      <c r="C52" t="s">
        <v>130</v>
      </c>
      <c r="D52" t="s">
        <v>10</v>
      </c>
      <c r="E52" t="s">
        <v>131</v>
      </c>
      <c r="F52" t="s">
        <v>128</v>
      </c>
      <c r="G52" t="s">
        <v>26</v>
      </c>
      <c r="H52" t="s">
        <v>58</v>
      </c>
      <c r="I52" t="s">
        <v>36</v>
      </c>
      <c r="J52" t="s">
        <v>8</v>
      </c>
      <c r="K52" t="s">
        <v>129</v>
      </c>
    </row>
    <row r="53" spans="2:11">
      <c r="B53" t="s">
        <v>21</v>
      </c>
      <c r="C53" t="s">
        <v>132</v>
      </c>
      <c r="D53" t="s">
        <v>10</v>
      </c>
      <c r="E53" t="s">
        <v>133</v>
      </c>
      <c r="F53" t="s">
        <v>128</v>
      </c>
      <c r="G53" t="s">
        <v>75</v>
      </c>
      <c r="H53" t="s">
        <v>76</v>
      </c>
      <c r="I53" t="s">
        <v>36</v>
      </c>
      <c r="J53" t="s">
        <v>8</v>
      </c>
      <c r="K53" t="s">
        <v>129</v>
      </c>
    </row>
    <row r="54" spans="2:11">
      <c r="B54" t="s">
        <v>21</v>
      </c>
      <c r="C54" t="s">
        <v>132</v>
      </c>
      <c r="D54" t="s">
        <v>10</v>
      </c>
      <c r="E54" t="s">
        <v>134</v>
      </c>
      <c r="F54" t="s">
        <v>128</v>
      </c>
      <c r="G54" t="s">
        <v>75</v>
      </c>
      <c r="H54" t="s">
        <v>76</v>
      </c>
      <c r="I54" t="s">
        <v>36</v>
      </c>
      <c r="J54" t="s">
        <v>8</v>
      </c>
      <c r="K54" t="s">
        <v>129</v>
      </c>
    </row>
    <row r="55" spans="2:11">
      <c r="B55" t="s">
        <v>21</v>
      </c>
      <c r="C55" t="s">
        <v>135</v>
      </c>
      <c r="D55" t="s">
        <v>10</v>
      </c>
      <c r="E55" t="s">
        <v>136</v>
      </c>
      <c r="F55" t="s">
        <v>128</v>
      </c>
      <c r="G55" t="s">
        <v>75</v>
      </c>
      <c r="H55" t="s">
        <v>76</v>
      </c>
      <c r="I55" t="s">
        <v>36</v>
      </c>
      <c r="J55" t="s">
        <v>8</v>
      </c>
      <c r="K55" t="s">
        <v>129</v>
      </c>
    </row>
    <row r="56" spans="2:12">
      <c r="B56" s="3" t="s">
        <v>137</v>
      </c>
      <c r="C56" s="3" t="s">
        <v>10</v>
      </c>
      <c r="D56" s="3" t="s">
        <v>10</v>
      </c>
      <c r="E56" s="3" t="s">
        <v>10</v>
      </c>
      <c r="F56" s="3" t="s">
        <v>138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1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</row>
    <row r="58" spans="2:11">
      <c r="B58" t="s">
        <v>21</v>
      </c>
      <c r="C58" t="s">
        <v>139</v>
      </c>
      <c r="D58" t="s">
        <v>10</v>
      </c>
      <c r="E58" t="s">
        <v>140</v>
      </c>
      <c r="F58" t="s">
        <v>141</v>
      </c>
      <c r="G58" t="s">
        <v>54</v>
      </c>
      <c r="H58" t="s">
        <v>26</v>
      </c>
      <c r="I58" t="s">
        <v>36</v>
      </c>
      <c r="J58" t="s">
        <v>8</v>
      </c>
      <c r="K58" t="s">
        <v>142</v>
      </c>
    </row>
    <row r="59" spans="2:11">
      <c r="B59" t="s">
        <v>21</v>
      </c>
      <c r="C59" t="s">
        <v>143</v>
      </c>
      <c r="D59" t="s">
        <v>10</v>
      </c>
      <c r="E59" t="s">
        <v>144</v>
      </c>
      <c r="F59" t="s">
        <v>141</v>
      </c>
      <c r="G59" t="s">
        <v>54</v>
      </c>
      <c r="H59" t="s">
        <v>26</v>
      </c>
      <c r="I59" t="s">
        <v>36</v>
      </c>
      <c r="J59" t="s">
        <v>8</v>
      </c>
      <c r="K59" t="s">
        <v>142</v>
      </c>
    </row>
    <row r="60" spans="2:11">
      <c r="B60" t="s">
        <v>21</v>
      </c>
      <c r="C60" t="s">
        <v>145</v>
      </c>
      <c r="D60" t="s">
        <v>10</v>
      </c>
      <c r="E60" t="s">
        <v>146</v>
      </c>
      <c r="F60" t="s">
        <v>141</v>
      </c>
      <c r="G60" t="s">
        <v>26</v>
      </c>
      <c r="H60" t="s">
        <v>58</v>
      </c>
      <c r="I60" t="s">
        <v>36</v>
      </c>
      <c r="J60" t="s">
        <v>8</v>
      </c>
      <c r="K60" t="s">
        <v>147</v>
      </c>
    </row>
    <row r="61" spans="2:11">
      <c r="B61" t="s">
        <v>21</v>
      </c>
      <c r="C61" t="s">
        <v>148</v>
      </c>
      <c r="D61" t="s">
        <v>10</v>
      </c>
      <c r="E61" t="s">
        <v>149</v>
      </c>
      <c r="F61" t="s">
        <v>141</v>
      </c>
      <c r="G61" t="s">
        <v>26</v>
      </c>
      <c r="H61" t="s">
        <v>58</v>
      </c>
      <c r="I61" t="s">
        <v>36</v>
      </c>
      <c r="J61" t="s">
        <v>8</v>
      </c>
      <c r="K61" t="s">
        <v>150</v>
      </c>
    </row>
    <row r="62" spans="2:11">
      <c r="B62" t="s">
        <v>21</v>
      </c>
      <c r="C62" t="s">
        <v>151</v>
      </c>
      <c r="D62" t="s">
        <v>152</v>
      </c>
      <c r="E62" t="s">
        <v>153</v>
      </c>
      <c r="F62" t="s">
        <v>154</v>
      </c>
      <c r="G62" t="s">
        <v>54</v>
      </c>
      <c r="H62" t="s">
        <v>75</v>
      </c>
      <c r="I62" t="s">
        <v>155</v>
      </c>
      <c r="J62" t="s">
        <v>8</v>
      </c>
      <c r="K62" t="s">
        <v>156</v>
      </c>
    </row>
    <row r="63" spans="2:12">
      <c r="B63" s="3" t="s">
        <v>157</v>
      </c>
      <c r="C63" s="3" t="s">
        <v>10</v>
      </c>
      <c r="D63" s="3" t="s">
        <v>10</v>
      </c>
      <c r="E63" s="3" t="s">
        <v>10</v>
      </c>
      <c r="F63" s="3" t="s">
        <v>158</v>
      </c>
      <c r="G63" s="3" t="s">
        <v>10</v>
      </c>
      <c r="H63" s="3" t="s">
        <v>10</v>
      </c>
      <c r="I63" s="3" t="s">
        <v>10</v>
      </c>
      <c r="J63" s="3" t="s">
        <v>10</v>
      </c>
      <c r="K63" s="3" t="s">
        <v>10</v>
      </c>
      <c r="L63" s="3" t="s">
        <v>10</v>
      </c>
    </row>
    <row r="64" spans="2:11">
      <c r="B64" s="3" t="s">
        <v>12</v>
      </c>
      <c r="C64" s="3" t="s">
        <v>13</v>
      </c>
      <c r="D64" s="3" t="s">
        <v>14</v>
      </c>
      <c r="E64" s="3" t="s">
        <v>15</v>
      </c>
      <c r="F64" s="3" t="s">
        <v>16</v>
      </c>
      <c r="G64" s="3" t="s">
        <v>17</v>
      </c>
      <c r="H64" s="3" t="s">
        <v>18</v>
      </c>
      <c r="I64" s="3" t="s">
        <v>19</v>
      </c>
      <c r="J64" s="3" t="s">
        <v>4</v>
      </c>
      <c r="K64" s="3" t="s">
        <v>20</v>
      </c>
    </row>
    <row r="65" spans="2:11">
      <c r="B65" t="s">
        <v>21</v>
      </c>
      <c r="C65" t="s">
        <v>159</v>
      </c>
      <c r="D65" t="s">
        <v>160</v>
      </c>
      <c r="E65" t="s">
        <v>161</v>
      </c>
      <c r="F65" t="s">
        <v>154</v>
      </c>
      <c r="G65" t="s">
        <v>34</v>
      </c>
      <c r="H65" t="s">
        <v>35</v>
      </c>
      <c r="I65" t="s">
        <v>36</v>
      </c>
      <c r="J65" t="s">
        <v>8</v>
      </c>
      <c r="K65" t="s">
        <v>162</v>
      </c>
    </row>
    <row r="66" spans="2:12">
      <c r="B66" s="3" t="s">
        <v>163</v>
      </c>
      <c r="C66" s="3" t="s">
        <v>10</v>
      </c>
      <c r="D66" s="3" t="s">
        <v>10</v>
      </c>
      <c r="E66" s="3" t="s">
        <v>10</v>
      </c>
      <c r="F66" s="3" t="s">
        <v>164</v>
      </c>
      <c r="G66" s="3" t="s">
        <v>10</v>
      </c>
      <c r="H66" s="3" t="s">
        <v>10</v>
      </c>
      <c r="I66" s="3" t="s">
        <v>10</v>
      </c>
      <c r="J66" s="3" t="s">
        <v>10</v>
      </c>
      <c r="K66" s="3" t="s">
        <v>10</v>
      </c>
      <c r="L66" s="3" t="s">
        <v>10</v>
      </c>
    </row>
    <row r="67" spans="2:11"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4</v>
      </c>
      <c r="K67" s="3" t="s">
        <v>20</v>
      </c>
    </row>
    <row r="68" spans="2:11">
      <c r="B68" t="s">
        <v>21</v>
      </c>
      <c r="C68" t="s">
        <v>165</v>
      </c>
      <c r="D68" t="s">
        <v>10</v>
      </c>
      <c r="E68" t="s">
        <v>166</v>
      </c>
      <c r="F68" t="s">
        <v>167</v>
      </c>
      <c r="G68" t="s">
        <v>54</v>
      </c>
      <c r="H68" t="s">
        <v>26</v>
      </c>
      <c r="I68" t="s">
        <v>36</v>
      </c>
      <c r="J68" t="s">
        <v>8</v>
      </c>
      <c r="K68" t="s">
        <v>168</v>
      </c>
    </row>
    <row r="69" spans="2:11">
      <c r="B69" t="s">
        <v>21</v>
      </c>
      <c r="C69" t="s">
        <v>169</v>
      </c>
      <c r="D69" t="s">
        <v>10</v>
      </c>
      <c r="E69" t="s">
        <v>170</v>
      </c>
      <c r="F69" t="s">
        <v>167</v>
      </c>
      <c r="G69" t="s">
        <v>58</v>
      </c>
      <c r="H69" t="s">
        <v>70</v>
      </c>
      <c r="I69" t="s">
        <v>36</v>
      </c>
      <c r="J69" t="s">
        <v>8</v>
      </c>
      <c r="K69" t="s">
        <v>171</v>
      </c>
    </row>
    <row r="70" spans="2:12">
      <c r="B70" s="3" t="s">
        <v>172</v>
      </c>
      <c r="C70" s="3" t="s">
        <v>10</v>
      </c>
      <c r="D70" s="3" t="s">
        <v>10</v>
      </c>
      <c r="E70" s="3" t="s">
        <v>10</v>
      </c>
      <c r="F70" s="3" t="s">
        <v>173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1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4</v>
      </c>
      <c r="K71" s="3" t="s">
        <v>20</v>
      </c>
    </row>
    <row r="72" spans="2:11">
      <c r="B72" t="s">
        <v>21</v>
      </c>
      <c r="C72" t="s">
        <v>174</v>
      </c>
      <c r="D72" t="s">
        <v>175</v>
      </c>
      <c r="E72" t="s">
        <v>176</v>
      </c>
      <c r="F72" t="s">
        <v>177</v>
      </c>
      <c r="G72" t="s">
        <v>58</v>
      </c>
      <c r="H72" t="s">
        <v>75</v>
      </c>
      <c r="I72" t="s">
        <v>81</v>
      </c>
      <c r="J72" t="s">
        <v>8</v>
      </c>
      <c r="K72" t="s">
        <v>178</v>
      </c>
    </row>
    <row r="73" spans="2:11">
      <c r="B73" t="s">
        <v>21</v>
      </c>
      <c r="C73" t="s">
        <v>179</v>
      </c>
      <c r="D73" t="s">
        <v>180</v>
      </c>
      <c r="E73" t="s">
        <v>181</v>
      </c>
      <c r="F73" t="s">
        <v>182</v>
      </c>
      <c r="G73" t="s">
        <v>34</v>
      </c>
      <c r="H73" t="s">
        <v>35</v>
      </c>
      <c r="I73" t="s">
        <v>36</v>
      </c>
      <c r="J73" t="s">
        <v>8</v>
      </c>
      <c r="K73" t="s">
        <v>183</v>
      </c>
    </row>
    <row r="74" spans="2:12">
      <c r="B74" s="3" t="s">
        <v>184</v>
      </c>
      <c r="C74" s="3" t="s">
        <v>10</v>
      </c>
      <c r="D74" s="3" t="s">
        <v>10</v>
      </c>
      <c r="E74" s="3" t="s">
        <v>10</v>
      </c>
      <c r="F74" s="3" t="s">
        <v>185</v>
      </c>
      <c r="G74" s="3" t="s">
        <v>10</v>
      </c>
      <c r="H74" s="3" t="s">
        <v>10</v>
      </c>
      <c r="I74" s="3" t="s">
        <v>10</v>
      </c>
      <c r="J74" s="3" t="s">
        <v>10</v>
      </c>
      <c r="K74" s="3" t="s">
        <v>10</v>
      </c>
      <c r="L74" s="3" t="s">
        <v>10</v>
      </c>
    </row>
    <row r="75" spans="2:11">
      <c r="B75" s="3" t="s">
        <v>12</v>
      </c>
      <c r="C75" s="3" t="s">
        <v>13</v>
      </c>
      <c r="D75" s="3" t="s">
        <v>14</v>
      </c>
      <c r="E75" s="3" t="s">
        <v>15</v>
      </c>
      <c r="F75" s="3" t="s">
        <v>16</v>
      </c>
      <c r="G75" s="3" t="s">
        <v>17</v>
      </c>
      <c r="H75" s="3" t="s">
        <v>18</v>
      </c>
      <c r="I75" s="3" t="s">
        <v>19</v>
      </c>
      <c r="J75" s="3" t="s">
        <v>4</v>
      </c>
      <c r="K75" s="3" t="s">
        <v>20</v>
      </c>
    </row>
    <row r="76" spans="2:11">
      <c r="B76" t="s">
        <v>21</v>
      </c>
      <c r="C76" t="s">
        <v>186</v>
      </c>
      <c r="D76" t="s">
        <v>187</v>
      </c>
      <c r="E76" t="s">
        <v>188</v>
      </c>
      <c r="F76" t="s">
        <v>189</v>
      </c>
      <c r="G76" t="s">
        <v>76</v>
      </c>
      <c r="H76" t="s">
        <v>35</v>
      </c>
      <c r="I76" t="s">
        <v>81</v>
      </c>
      <c r="J76" t="s">
        <v>8</v>
      </c>
      <c r="K76" t="s">
        <v>190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E43" sqref="E43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191</v>
      </c>
    </row>
    <row r="2" spans="1:9">
      <c r="A2" t="s">
        <v>22</v>
      </c>
      <c r="B2" t="s">
        <v>25</v>
      </c>
      <c r="C2" t="s">
        <v>26</v>
      </c>
      <c r="D2" s="4">
        <v>627</v>
      </c>
      <c r="E2" t="str">
        <f>VLOOKUP(A2,HOP!A:L,12,0)</f>
        <v>627.00</v>
      </c>
      <c r="F2" t="str">
        <f>VLOOKUP(A2,HOP!A:C,3,0)</f>
        <v>2280849</v>
      </c>
      <c r="G2">
        <f>D2-E2</f>
        <v>0</v>
      </c>
      <c r="H2" t="str">
        <f>$H$1&amp;F2</f>
        <v>，2280849</v>
      </c>
      <c r="I2" t="str">
        <f>VLOOKUP(A2,HOP!A:T,20,0)</f>
        <v>直采</v>
      </c>
    </row>
    <row r="3" spans="1:9">
      <c r="A3" t="s">
        <v>31</v>
      </c>
      <c r="B3" t="s">
        <v>34</v>
      </c>
      <c r="C3" t="s">
        <v>35</v>
      </c>
      <c r="D3" s="4">
        <v>584</v>
      </c>
      <c r="E3" t="str">
        <f>VLOOKUP(A3,HOP!A:L,12,0)</f>
        <v>584.00</v>
      </c>
      <c r="F3" t="str">
        <f>VLOOKUP(A3,HOP!A:C,3,0)</f>
        <v>2277187</v>
      </c>
      <c r="G3">
        <f t="shared" ref="G3:G36" si="0">D3-E3</f>
        <v>0</v>
      </c>
      <c r="H3" t="str">
        <f t="shared" ref="H3:H36" si="1">$H$1&amp;F3</f>
        <v>，2277187</v>
      </c>
      <c r="I3" t="str">
        <f>VLOOKUP(A3,HOP!A:T,20,0)</f>
        <v>直采</v>
      </c>
    </row>
    <row r="4" spans="1:9">
      <c r="A4" t="s">
        <v>38</v>
      </c>
      <c r="B4" t="s">
        <v>34</v>
      </c>
      <c r="C4" t="s">
        <v>35</v>
      </c>
      <c r="D4" s="4">
        <v>612</v>
      </c>
      <c r="E4" t="str">
        <f>VLOOKUP(A4,HOP!A:L,12,0)</f>
        <v>612.00</v>
      </c>
      <c r="F4" t="str">
        <f>VLOOKUP(A4,HOP!A:C,3,0)</f>
        <v>2279231</v>
      </c>
      <c r="G4">
        <f t="shared" si="0"/>
        <v>0</v>
      </c>
      <c r="H4" t="str">
        <f t="shared" si="1"/>
        <v>，2279231</v>
      </c>
      <c r="I4" t="str">
        <f>VLOOKUP(A4,HOP!A:T,20,0)</f>
        <v>直采</v>
      </c>
    </row>
    <row r="5" spans="1:10">
      <c r="A5">
        <v>1203569053</v>
      </c>
      <c r="B5" t="s">
        <v>34</v>
      </c>
      <c r="C5" t="s">
        <v>35</v>
      </c>
      <c r="D5" s="4">
        <v>1132</v>
      </c>
      <c r="E5">
        <v>1132</v>
      </c>
      <c r="F5" s="8" t="s">
        <v>192</v>
      </c>
      <c r="G5">
        <f t="shared" si="0"/>
        <v>0</v>
      </c>
      <c r="H5" t="str">
        <f t="shared" si="1"/>
        <v>，202110301419170021</v>
      </c>
      <c r="I5" t="e">
        <f>VLOOKUP(A5,HOP!A:T,20,0)</f>
        <v>#N/A</v>
      </c>
      <c r="J5" s="6">
        <v>10.3</v>
      </c>
    </row>
    <row r="6" spans="1:10">
      <c r="A6">
        <v>1196772784</v>
      </c>
      <c r="B6" t="s">
        <v>54</v>
      </c>
      <c r="C6" t="s">
        <v>26</v>
      </c>
      <c r="D6" s="4">
        <v>466</v>
      </c>
      <c r="E6">
        <v>466</v>
      </c>
      <c r="F6" s="8" t="s">
        <v>193</v>
      </c>
      <c r="G6">
        <f t="shared" si="0"/>
        <v>0</v>
      </c>
      <c r="H6" t="str">
        <f t="shared" si="1"/>
        <v>，202110241624300020</v>
      </c>
      <c r="I6" t="e">
        <f>VLOOKUP(A6,HOP!A:T,20,0)</f>
        <v>#N/A</v>
      </c>
      <c r="J6">
        <v>10.24</v>
      </c>
    </row>
    <row r="7" spans="1:10">
      <c r="A7">
        <v>1197764219</v>
      </c>
      <c r="B7" t="s">
        <v>26</v>
      </c>
      <c r="C7" t="s">
        <v>58</v>
      </c>
      <c r="D7" s="4">
        <v>466</v>
      </c>
      <c r="E7">
        <v>466</v>
      </c>
      <c r="F7" s="8" t="s">
        <v>194</v>
      </c>
      <c r="G7">
        <f t="shared" si="0"/>
        <v>0</v>
      </c>
      <c r="H7" t="str">
        <f t="shared" si="1"/>
        <v>，202110251309050025</v>
      </c>
      <c r="I7" t="e">
        <f>VLOOKUP(A7,HOP!A:T,20,0)</f>
        <v>#N/A</v>
      </c>
      <c r="J7">
        <v>10.25</v>
      </c>
    </row>
    <row r="8" spans="1:10">
      <c r="A8">
        <v>1203526104</v>
      </c>
      <c r="B8" t="s">
        <v>34</v>
      </c>
      <c r="C8" t="s">
        <v>35</v>
      </c>
      <c r="D8" s="4">
        <v>405</v>
      </c>
      <c r="E8">
        <v>405</v>
      </c>
      <c r="F8" s="8" t="s">
        <v>195</v>
      </c>
      <c r="G8">
        <f t="shared" si="0"/>
        <v>0</v>
      </c>
      <c r="H8" t="str">
        <f t="shared" si="1"/>
        <v>，202110301330070020</v>
      </c>
      <c r="I8" t="e">
        <f>VLOOKUP(A8,HOP!A:T,20,0)</f>
        <v>#N/A</v>
      </c>
      <c r="J8" s="6">
        <v>10.3</v>
      </c>
    </row>
    <row r="9" spans="1:9">
      <c r="A9" t="s">
        <v>66</v>
      </c>
      <c r="B9" t="s">
        <v>58</v>
      </c>
      <c r="C9" t="s">
        <v>70</v>
      </c>
      <c r="D9" s="4">
        <v>563</v>
      </c>
      <c r="E9" t="str">
        <f>VLOOKUP(A9,HOP!A:L,12,0)</f>
        <v>563.00</v>
      </c>
      <c r="F9" t="str">
        <f>VLOOKUP(A9,HOP!A:C,3,0)</f>
        <v>2283406</v>
      </c>
      <c r="G9">
        <f t="shared" si="0"/>
        <v>0</v>
      </c>
      <c r="H9" t="str">
        <f t="shared" si="1"/>
        <v>，2283406</v>
      </c>
      <c r="I9" t="str">
        <f>VLOOKUP(A9,HOP!A:T,20,0)</f>
        <v>直采</v>
      </c>
    </row>
    <row r="10" spans="1:9">
      <c r="A10" t="s">
        <v>72</v>
      </c>
      <c r="B10" t="s">
        <v>75</v>
      </c>
      <c r="C10" t="s">
        <v>76</v>
      </c>
      <c r="D10" s="4">
        <v>575</v>
      </c>
      <c r="E10" t="str">
        <f>VLOOKUP(A10,HOP!A:L,12,0)</f>
        <v>575.00</v>
      </c>
      <c r="F10" t="str">
        <f>VLOOKUP(A10,HOP!A:C,3,0)</f>
        <v>2284454</v>
      </c>
      <c r="G10">
        <f t="shared" si="0"/>
        <v>0</v>
      </c>
      <c r="H10" t="str">
        <f t="shared" si="1"/>
        <v>，2284454</v>
      </c>
      <c r="I10" t="str">
        <f>VLOOKUP(A10,HOP!A:T,20,0)</f>
        <v>直采</v>
      </c>
    </row>
    <row r="11" spans="1:9">
      <c r="A11" t="s">
        <v>78</v>
      </c>
      <c r="B11" t="s">
        <v>76</v>
      </c>
      <c r="C11" t="s">
        <v>35</v>
      </c>
      <c r="D11" s="4">
        <v>1150</v>
      </c>
      <c r="E11" t="str">
        <f>VLOOKUP(A11,HOP!A:L,12,0)</f>
        <v>1150.00</v>
      </c>
      <c r="F11" t="str">
        <f>VLOOKUP(A11,HOP!A:C,3,0)</f>
        <v>2284718</v>
      </c>
      <c r="G11">
        <f t="shared" si="0"/>
        <v>0</v>
      </c>
      <c r="H11" t="str">
        <f t="shared" si="1"/>
        <v>，2284718</v>
      </c>
      <c r="I11" t="str">
        <f>VLOOKUP(A11,HOP!A:T,20,0)</f>
        <v>直采</v>
      </c>
    </row>
    <row r="12" spans="1:9">
      <c r="A12" t="s">
        <v>85</v>
      </c>
      <c r="B12" t="s">
        <v>54</v>
      </c>
      <c r="C12" t="s">
        <v>26</v>
      </c>
      <c r="D12" s="4">
        <v>298</v>
      </c>
      <c r="E12" t="str">
        <f>VLOOKUP(A12,HOP!A:L,12,0)</f>
        <v>298.00</v>
      </c>
      <c r="F12" t="str">
        <f>VLOOKUP(A12,HOP!A:C,3,0)</f>
        <v>2282741</v>
      </c>
      <c r="G12">
        <f t="shared" si="0"/>
        <v>0</v>
      </c>
      <c r="H12" t="str">
        <f t="shared" si="1"/>
        <v>，2282741</v>
      </c>
      <c r="I12" t="str">
        <f>VLOOKUP(A12,HOP!A:T,20,0)</f>
        <v>直采</v>
      </c>
    </row>
    <row r="13" spans="1:9">
      <c r="A13" t="s">
        <v>89</v>
      </c>
      <c r="B13" t="s">
        <v>26</v>
      </c>
      <c r="C13" t="s">
        <v>58</v>
      </c>
      <c r="D13" s="4">
        <v>298</v>
      </c>
      <c r="E13" t="str">
        <f>VLOOKUP(A13,HOP!A:L,12,0)</f>
        <v>298.00</v>
      </c>
      <c r="F13" t="str">
        <f>VLOOKUP(A13,HOP!A:C,3,0)</f>
        <v>2283062</v>
      </c>
      <c r="G13">
        <f t="shared" si="0"/>
        <v>0</v>
      </c>
      <c r="H13" t="str">
        <f t="shared" si="1"/>
        <v>，2283062</v>
      </c>
      <c r="I13" t="str">
        <f>VLOOKUP(A13,HOP!A:T,20,0)</f>
        <v>直采</v>
      </c>
    </row>
    <row r="14" spans="1:9">
      <c r="A14" t="s">
        <v>91</v>
      </c>
      <c r="B14" t="s">
        <v>58</v>
      </c>
      <c r="C14" t="s">
        <v>70</v>
      </c>
      <c r="D14" s="4">
        <v>596</v>
      </c>
      <c r="E14" t="str">
        <f>VLOOKUP(A14,HOP!A:L,12,0)</f>
        <v>596.00</v>
      </c>
      <c r="F14" t="str">
        <f>VLOOKUP(A14,HOP!A:C,3,0)</f>
        <v>2283514</v>
      </c>
      <c r="G14">
        <f t="shared" si="0"/>
        <v>0</v>
      </c>
      <c r="H14" t="str">
        <f t="shared" si="1"/>
        <v>，2283514</v>
      </c>
      <c r="I14" t="str">
        <f>VLOOKUP(A14,HOP!A:T,20,0)</f>
        <v>直采</v>
      </c>
    </row>
    <row r="15" spans="1:9">
      <c r="A15" t="s">
        <v>94</v>
      </c>
      <c r="B15" t="s">
        <v>70</v>
      </c>
      <c r="C15" t="s">
        <v>75</v>
      </c>
      <c r="D15" s="4">
        <v>602</v>
      </c>
      <c r="E15" t="str">
        <f>VLOOKUP(A15,HOP!A:L,12,0)</f>
        <v>602.00</v>
      </c>
      <c r="F15" t="str">
        <f>VLOOKUP(A15,HOP!A:C,3,0)</f>
        <v>2284111</v>
      </c>
      <c r="G15">
        <f t="shared" si="0"/>
        <v>0</v>
      </c>
      <c r="H15" t="str">
        <f t="shared" si="1"/>
        <v>，2284111</v>
      </c>
      <c r="I15" t="str">
        <f>VLOOKUP(A15,HOP!A:T,20,0)</f>
        <v>直采</v>
      </c>
    </row>
    <row r="16" spans="1:9">
      <c r="A16" t="s">
        <v>98</v>
      </c>
      <c r="B16" t="s">
        <v>76</v>
      </c>
      <c r="C16" t="s">
        <v>34</v>
      </c>
      <c r="D16" s="4">
        <v>272</v>
      </c>
      <c r="E16" t="str">
        <f>VLOOKUP(A16,HOP!A:L,12,0)</f>
        <v>272.00</v>
      </c>
      <c r="F16" t="str">
        <f>VLOOKUP(A16,HOP!A:C,3,0)</f>
        <v>2283028</v>
      </c>
      <c r="G16">
        <f t="shared" si="0"/>
        <v>0</v>
      </c>
      <c r="H16" t="str">
        <f t="shared" si="1"/>
        <v>，2283028</v>
      </c>
      <c r="I16" t="str">
        <f>VLOOKUP(A16,HOP!A:T,20,0)</f>
        <v>直采</v>
      </c>
    </row>
    <row r="17" spans="1:9">
      <c r="A17" t="s">
        <v>102</v>
      </c>
      <c r="B17" t="s">
        <v>34</v>
      </c>
      <c r="C17" t="s">
        <v>35</v>
      </c>
      <c r="D17" s="4">
        <v>272</v>
      </c>
      <c r="E17" t="str">
        <f>VLOOKUP(A17,HOP!A:L,12,0)</f>
        <v>272.00</v>
      </c>
      <c r="F17" t="str">
        <f>VLOOKUP(A17,HOP!A:C,3,0)</f>
        <v>2284566</v>
      </c>
      <c r="G17">
        <f t="shared" si="0"/>
        <v>0</v>
      </c>
      <c r="H17" t="str">
        <f t="shared" si="1"/>
        <v>，2284566</v>
      </c>
      <c r="I17" t="str">
        <f>VLOOKUP(A17,HOP!A:T,20,0)</f>
        <v>直采</v>
      </c>
    </row>
    <row r="18" spans="1:9">
      <c r="A18" t="s">
        <v>104</v>
      </c>
      <c r="B18" t="s">
        <v>34</v>
      </c>
      <c r="C18" t="s">
        <v>35</v>
      </c>
      <c r="D18" s="4">
        <v>298</v>
      </c>
      <c r="E18" t="str">
        <f>VLOOKUP(A18,HOP!A:L,12,0)</f>
        <v>298.00</v>
      </c>
      <c r="F18" t="str">
        <f>VLOOKUP(A18,HOP!A:C,3,0)</f>
        <v>2285792</v>
      </c>
      <c r="G18">
        <f t="shared" si="0"/>
        <v>0</v>
      </c>
      <c r="H18" t="str">
        <f t="shared" si="1"/>
        <v>，2285792</v>
      </c>
      <c r="I18" t="str">
        <f>VLOOKUP(A18,HOP!A:T,20,0)</f>
        <v>直采</v>
      </c>
    </row>
    <row r="19" spans="1:9">
      <c r="A19" t="s">
        <v>108</v>
      </c>
      <c r="B19" t="s">
        <v>58</v>
      </c>
      <c r="C19" t="s">
        <v>70</v>
      </c>
      <c r="D19" s="4">
        <v>235</v>
      </c>
      <c r="E19" t="str">
        <f>VLOOKUP(A19,HOP!A:L,12,0)</f>
        <v>235.00</v>
      </c>
      <c r="F19" t="str">
        <f>VLOOKUP(A19,HOP!A:C,3,0)</f>
        <v>2283688</v>
      </c>
      <c r="G19">
        <f t="shared" si="0"/>
        <v>0</v>
      </c>
      <c r="H19" t="str">
        <f t="shared" si="1"/>
        <v>，2283688</v>
      </c>
      <c r="I19" t="str">
        <f>VLOOKUP(A19,HOP!A:T,20,0)</f>
        <v>直采</v>
      </c>
    </row>
    <row r="20" spans="1:9">
      <c r="A20" t="s">
        <v>113</v>
      </c>
      <c r="B20" t="s">
        <v>26</v>
      </c>
      <c r="C20" t="s">
        <v>58</v>
      </c>
      <c r="D20" s="4">
        <v>378</v>
      </c>
      <c r="E20" t="str">
        <f>VLOOKUP(A20,HOP!A:L,12,0)</f>
        <v>378.00</v>
      </c>
      <c r="F20" t="str">
        <f>VLOOKUP(A20,HOP!A:C,3,0)</f>
        <v>2282950</v>
      </c>
      <c r="G20">
        <f t="shared" si="0"/>
        <v>0</v>
      </c>
      <c r="H20" t="str">
        <f t="shared" si="1"/>
        <v>，2282950</v>
      </c>
      <c r="I20" t="str">
        <f>VLOOKUP(A20,HOP!A:T,20,0)</f>
        <v>直采</v>
      </c>
    </row>
    <row r="21" spans="1:9">
      <c r="A21" t="s">
        <v>120</v>
      </c>
      <c r="B21" t="s">
        <v>58</v>
      </c>
      <c r="C21" t="s">
        <v>70</v>
      </c>
      <c r="D21" s="4">
        <v>640</v>
      </c>
      <c r="E21" t="str">
        <f>VLOOKUP(A21,HOP!A:L,12,0)</f>
        <v>640.00</v>
      </c>
      <c r="F21" t="str">
        <f>VLOOKUP(A21,HOP!A:C,3,0)</f>
        <v>2283534</v>
      </c>
      <c r="G21">
        <f t="shared" si="0"/>
        <v>0</v>
      </c>
      <c r="H21" t="str">
        <f t="shared" si="1"/>
        <v>，2283534</v>
      </c>
      <c r="I21" t="str">
        <f>VLOOKUP(A21,HOP!A:T,20,0)</f>
        <v>直采</v>
      </c>
    </row>
    <row r="22" spans="1:10">
      <c r="A22">
        <v>1197512958</v>
      </c>
      <c r="B22" t="s">
        <v>26</v>
      </c>
      <c r="C22" t="s">
        <v>58</v>
      </c>
      <c r="D22" s="4">
        <v>90</v>
      </c>
      <c r="E22">
        <v>90</v>
      </c>
      <c r="F22" s="8" t="s">
        <v>196</v>
      </c>
      <c r="G22">
        <f t="shared" si="0"/>
        <v>0</v>
      </c>
      <c r="H22" t="str">
        <f t="shared" si="1"/>
        <v>，202110250925590025</v>
      </c>
      <c r="I22" t="e">
        <f>VLOOKUP(A22,HOP!A:T,20,0)</f>
        <v>#N/A</v>
      </c>
      <c r="J22">
        <v>10.25</v>
      </c>
    </row>
    <row r="23" spans="1:10">
      <c r="A23">
        <v>1197891201</v>
      </c>
      <c r="B23" t="s">
        <v>26</v>
      </c>
      <c r="C23" t="s">
        <v>58</v>
      </c>
      <c r="D23" s="4">
        <v>90</v>
      </c>
      <c r="E23">
        <v>90</v>
      </c>
      <c r="F23" s="8" t="s">
        <v>197</v>
      </c>
      <c r="G23">
        <f t="shared" si="0"/>
        <v>0</v>
      </c>
      <c r="H23" t="str">
        <f t="shared" si="1"/>
        <v>，202110251551330025</v>
      </c>
      <c r="I23" t="e">
        <f>VLOOKUP(A23,HOP!A:T,20,0)</f>
        <v>#N/A</v>
      </c>
      <c r="J23">
        <v>10.25</v>
      </c>
    </row>
    <row r="24" spans="1:10">
      <c r="A24">
        <v>1200906708</v>
      </c>
      <c r="B24" t="s">
        <v>75</v>
      </c>
      <c r="C24" t="s">
        <v>76</v>
      </c>
      <c r="D24" s="4">
        <v>180</v>
      </c>
      <c r="E24">
        <v>180</v>
      </c>
      <c r="F24" s="8" t="s">
        <v>198</v>
      </c>
      <c r="G24">
        <f t="shared" si="0"/>
        <v>0</v>
      </c>
      <c r="H24" t="str">
        <f t="shared" si="1"/>
        <v>，202110280821200025</v>
      </c>
      <c r="I24" t="e">
        <f>VLOOKUP(A24,HOP!A:T,20,0)</f>
        <v>#N/A</v>
      </c>
      <c r="J24">
        <v>10.28</v>
      </c>
    </row>
    <row r="25" spans="1:10">
      <c r="A25">
        <v>1201670652</v>
      </c>
      <c r="B25" t="s">
        <v>75</v>
      </c>
      <c r="C25" t="s">
        <v>76</v>
      </c>
      <c r="D25" s="4">
        <v>90</v>
      </c>
      <c r="E25">
        <v>90</v>
      </c>
      <c r="F25" s="8" t="s">
        <v>199</v>
      </c>
      <c r="G25">
        <f t="shared" si="0"/>
        <v>0</v>
      </c>
      <c r="H25" t="str">
        <f t="shared" si="1"/>
        <v>，202110282240280022</v>
      </c>
      <c r="I25" t="e">
        <f>VLOOKUP(A25,HOP!A:T,20,0)</f>
        <v>#N/A</v>
      </c>
      <c r="J25">
        <v>10.25</v>
      </c>
    </row>
    <row r="26" spans="1:10">
      <c r="A26">
        <v>1196604513</v>
      </c>
      <c r="B26" t="s">
        <v>54</v>
      </c>
      <c r="C26" t="s">
        <v>26</v>
      </c>
      <c r="D26" s="4">
        <v>140</v>
      </c>
      <c r="E26">
        <v>140</v>
      </c>
      <c r="F26" s="8" t="s">
        <v>200</v>
      </c>
      <c r="G26">
        <f t="shared" si="0"/>
        <v>0</v>
      </c>
      <c r="H26" t="str">
        <f t="shared" si="1"/>
        <v>，202110241254330025</v>
      </c>
      <c r="I26" t="e">
        <f>VLOOKUP(A26,HOP!A:T,20,0)</f>
        <v>#N/A</v>
      </c>
      <c r="J26">
        <v>10.24</v>
      </c>
    </row>
    <row r="27" spans="1:10">
      <c r="A27">
        <v>1196742534</v>
      </c>
      <c r="B27" t="s">
        <v>54</v>
      </c>
      <c r="C27" t="s">
        <v>26</v>
      </c>
      <c r="D27" s="4">
        <v>140</v>
      </c>
      <c r="E27">
        <v>140</v>
      </c>
      <c r="F27" s="8" t="s">
        <v>201</v>
      </c>
      <c r="G27">
        <f t="shared" si="0"/>
        <v>0</v>
      </c>
      <c r="H27" t="str">
        <f t="shared" si="1"/>
        <v>，202110241545560025</v>
      </c>
      <c r="I27" t="e">
        <f>VLOOKUP(A27,HOP!A:T,20,0)</f>
        <v>#N/A</v>
      </c>
      <c r="J27">
        <v>10.24</v>
      </c>
    </row>
    <row r="28" spans="1:10">
      <c r="A28">
        <v>1198136800</v>
      </c>
      <c r="B28" t="s">
        <v>26</v>
      </c>
      <c r="C28" t="s">
        <v>58</v>
      </c>
      <c r="D28" s="4">
        <v>168</v>
      </c>
      <c r="E28">
        <v>168</v>
      </c>
      <c r="F28" s="8" t="s">
        <v>202</v>
      </c>
      <c r="G28">
        <f t="shared" si="0"/>
        <v>0</v>
      </c>
      <c r="H28" t="str">
        <f t="shared" si="1"/>
        <v>，202110252054490022</v>
      </c>
      <c r="I28" t="e">
        <f>VLOOKUP(A28,HOP!A:T,20,0)</f>
        <v>#N/A</v>
      </c>
      <c r="J28">
        <v>10.25</v>
      </c>
    </row>
    <row r="29" spans="1:10">
      <c r="A29">
        <v>1198137461</v>
      </c>
      <c r="B29" t="s">
        <v>26</v>
      </c>
      <c r="C29" t="s">
        <v>58</v>
      </c>
      <c r="D29" s="4">
        <v>158</v>
      </c>
      <c r="E29">
        <v>158</v>
      </c>
      <c r="F29" s="8" t="s">
        <v>203</v>
      </c>
      <c r="G29">
        <f t="shared" si="0"/>
        <v>0</v>
      </c>
      <c r="H29" t="str">
        <f t="shared" si="1"/>
        <v>，202110252055210022</v>
      </c>
      <c r="I29" t="e">
        <f>VLOOKUP(A29,HOP!A:T,20,0)</f>
        <v>#N/A</v>
      </c>
      <c r="J29">
        <v>10.25</v>
      </c>
    </row>
    <row r="30" spans="1:10">
      <c r="A30">
        <v>1196393551</v>
      </c>
      <c r="B30" t="s">
        <v>54</v>
      </c>
      <c r="C30" t="s">
        <v>75</v>
      </c>
      <c r="D30" s="4">
        <v>600</v>
      </c>
      <c r="E30">
        <v>600</v>
      </c>
      <c r="F30" s="8" t="s">
        <v>204</v>
      </c>
      <c r="G30">
        <f t="shared" si="0"/>
        <v>0</v>
      </c>
      <c r="H30" t="str">
        <f t="shared" si="1"/>
        <v>，202110240829520025</v>
      </c>
      <c r="I30" t="e">
        <f>VLOOKUP(A30,HOP!A:T,20,0)</f>
        <v>#N/A</v>
      </c>
      <c r="J30">
        <v>10.24</v>
      </c>
    </row>
    <row r="31" spans="1:9">
      <c r="A31" t="s">
        <v>159</v>
      </c>
      <c r="B31" t="s">
        <v>34</v>
      </c>
      <c r="C31" t="s">
        <v>35</v>
      </c>
      <c r="D31" s="4">
        <v>403</v>
      </c>
      <c r="E31" t="str">
        <f>VLOOKUP(A31,HOP!A:L,12,0)</f>
        <v>403.00</v>
      </c>
      <c r="F31" t="str">
        <f>VLOOKUP(A31,HOP!A:C,3,0)</f>
        <v>2285758</v>
      </c>
      <c r="G31">
        <f t="shared" si="0"/>
        <v>0</v>
      </c>
      <c r="H31" t="str">
        <f t="shared" si="1"/>
        <v>，2285758</v>
      </c>
      <c r="I31" t="str">
        <f>VLOOKUP(A31,HOP!A:T,20,0)</f>
        <v>直采</v>
      </c>
    </row>
    <row r="32" spans="1:9">
      <c r="A32" t="s">
        <v>165</v>
      </c>
      <c r="B32" t="s">
        <v>54</v>
      </c>
      <c r="C32" t="s">
        <v>26</v>
      </c>
      <c r="D32" s="4">
        <v>172</v>
      </c>
      <c r="E32" t="str">
        <f>VLOOKUP(A32,HOP!A:L,12,0)</f>
        <v>172.00</v>
      </c>
      <c r="F32" t="str">
        <f>VLOOKUP(A32,HOP!A:C,3,0)</f>
        <v>2282538</v>
      </c>
      <c r="G32">
        <f t="shared" si="0"/>
        <v>0</v>
      </c>
      <c r="H32" t="str">
        <f t="shared" si="1"/>
        <v>，2282538</v>
      </c>
      <c r="I32" t="str">
        <f>VLOOKUP(A32,HOP!A:T,20,0)</f>
        <v>直采</v>
      </c>
    </row>
    <row r="33" spans="1:9">
      <c r="A33" t="s">
        <v>169</v>
      </c>
      <c r="B33" t="s">
        <v>58</v>
      </c>
      <c r="C33" t="s">
        <v>70</v>
      </c>
      <c r="D33" s="4">
        <v>155</v>
      </c>
      <c r="E33" t="str">
        <f>VLOOKUP(A33,HOP!A:L,12,0)</f>
        <v>155.00</v>
      </c>
      <c r="F33" t="str">
        <f>VLOOKUP(A33,HOP!A:C,3,0)</f>
        <v>2283360</v>
      </c>
      <c r="G33">
        <f t="shared" si="0"/>
        <v>0</v>
      </c>
      <c r="H33" t="str">
        <f t="shared" si="1"/>
        <v>，2283360</v>
      </c>
      <c r="I33" t="str">
        <f>VLOOKUP(A33,HOP!A:T,20,0)</f>
        <v>直采</v>
      </c>
    </row>
    <row r="34" spans="1:9">
      <c r="A34" t="s">
        <v>174</v>
      </c>
      <c r="B34" t="s">
        <v>58</v>
      </c>
      <c r="C34" t="s">
        <v>75</v>
      </c>
      <c r="D34" s="4">
        <v>1840</v>
      </c>
      <c r="E34" t="str">
        <f>VLOOKUP(A34,HOP!A:L,12,0)</f>
        <v>1840.00</v>
      </c>
      <c r="F34" t="str">
        <f>VLOOKUP(A34,HOP!A:C,3,0)</f>
        <v>2279149</v>
      </c>
      <c r="G34">
        <f t="shared" si="0"/>
        <v>0</v>
      </c>
      <c r="H34" t="str">
        <f t="shared" si="1"/>
        <v>，2279149</v>
      </c>
      <c r="I34" t="str">
        <f>VLOOKUP(A34,HOP!A:T,20,0)</f>
        <v>直采</v>
      </c>
    </row>
    <row r="35" spans="1:9">
      <c r="A35" t="s">
        <v>179</v>
      </c>
      <c r="B35" t="s">
        <v>34</v>
      </c>
      <c r="C35" t="s">
        <v>35</v>
      </c>
      <c r="D35" s="4">
        <v>820</v>
      </c>
      <c r="E35" t="str">
        <f>VLOOKUP(A35,HOP!A:L,12,0)</f>
        <v>820.00</v>
      </c>
      <c r="F35" t="str">
        <f>VLOOKUP(A35,HOP!A:C,3,0)</f>
        <v>2282532</v>
      </c>
      <c r="G35">
        <f t="shared" si="0"/>
        <v>0</v>
      </c>
      <c r="H35" t="str">
        <f t="shared" si="1"/>
        <v>，2282532</v>
      </c>
      <c r="I35" t="str">
        <f>VLOOKUP(A35,HOP!A:T,20,0)</f>
        <v>直采</v>
      </c>
    </row>
    <row r="36" spans="1:9">
      <c r="A36" t="s">
        <v>186</v>
      </c>
      <c r="B36" t="s">
        <v>76</v>
      </c>
      <c r="C36" t="s">
        <v>35</v>
      </c>
      <c r="D36" s="4">
        <v>546</v>
      </c>
      <c r="E36" t="str">
        <f>VLOOKUP(A36,HOP!A:L,12,0)</f>
        <v>546.00</v>
      </c>
      <c r="F36" t="str">
        <f>VLOOKUP(A36,HOP!A:C,3,0)</f>
        <v>2285173</v>
      </c>
      <c r="G36">
        <f t="shared" si="0"/>
        <v>0</v>
      </c>
      <c r="H36" t="str">
        <f t="shared" si="1"/>
        <v>，2285173</v>
      </c>
      <c r="I36" t="str">
        <f>VLOOKUP(A36,HOP!A:T,20,0)</f>
        <v>直采</v>
      </c>
    </row>
    <row r="38" spans="4:4">
      <c r="D38">
        <f>SUM(D2:D37)</f>
        <v>16061</v>
      </c>
    </row>
    <row r="39" spans="4:4">
      <c r="D39" s="5" t="s">
        <v>6</v>
      </c>
    </row>
    <row r="43" spans="1:4">
      <c r="A43" t="s">
        <v>205</v>
      </c>
      <c r="D43">
        <v>11936</v>
      </c>
    </row>
    <row r="44" spans="1:4">
      <c r="A44" t="s">
        <v>206</v>
      </c>
      <c r="D44">
        <v>4125</v>
      </c>
    </row>
    <row r="45" spans="1:4">
      <c r="A45" t="s">
        <v>207</v>
      </c>
      <c r="D45">
        <f>SUBTOTAL(9,D43:D44)</f>
        <v>16061</v>
      </c>
    </row>
  </sheetData>
  <autoFilter ref="A1:J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208</v>
      </c>
      <c r="B1" s="2" t="s">
        <v>209</v>
      </c>
      <c r="C1" s="2" t="s">
        <v>210</v>
      </c>
      <c r="D1" s="2" t="s">
        <v>211</v>
      </c>
      <c r="E1" s="2" t="s">
        <v>212</v>
      </c>
      <c r="F1" s="2" t="s">
        <v>17</v>
      </c>
      <c r="G1" s="2" t="s">
        <v>18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</row>
    <row r="2" s="1" customFormat="1" spans="1:20">
      <c r="A2" s="1" t="s">
        <v>104</v>
      </c>
      <c r="B2" s="1" t="s">
        <v>226</v>
      </c>
      <c r="C2" s="1" t="s">
        <v>227</v>
      </c>
      <c r="D2" s="1" t="s">
        <v>83</v>
      </c>
      <c r="E2" s="1" t="s">
        <v>105</v>
      </c>
      <c r="F2" s="1" t="s">
        <v>226</v>
      </c>
      <c r="G2" s="1" t="s">
        <v>228</v>
      </c>
      <c r="H2" s="1" t="s">
        <v>229</v>
      </c>
      <c r="I2" s="1" t="s">
        <v>88</v>
      </c>
      <c r="J2" s="1" t="s">
        <v>230</v>
      </c>
      <c r="K2" s="1" t="s">
        <v>88</v>
      </c>
      <c r="L2" s="1" t="s">
        <v>88</v>
      </c>
      <c r="M2" s="1" t="s">
        <v>231</v>
      </c>
      <c r="N2" s="1" t="s">
        <v>231</v>
      </c>
      <c r="O2" s="1" t="s">
        <v>7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</row>
    <row r="3" s="1" customFormat="1" spans="1:20">
      <c r="A3" s="1" t="s">
        <v>159</v>
      </c>
      <c r="B3" s="1" t="s">
        <v>226</v>
      </c>
      <c r="C3" s="1" t="s">
        <v>237</v>
      </c>
      <c r="D3" s="1" t="s">
        <v>157</v>
      </c>
      <c r="E3" s="1" t="s">
        <v>161</v>
      </c>
      <c r="F3" s="1" t="s">
        <v>226</v>
      </c>
      <c r="G3" s="1" t="s">
        <v>228</v>
      </c>
      <c r="H3" s="1" t="s">
        <v>229</v>
      </c>
      <c r="I3" s="1" t="s">
        <v>162</v>
      </c>
      <c r="J3" s="1" t="s">
        <v>230</v>
      </c>
      <c r="K3" s="1" t="s">
        <v>162</v>
      </c>
      <c r="L3" s="1" t="s">
        <v>162</v>
      </c>
      <c r="M3" s="1" t="s">
        <v>231</v>
      </c>
      <c r="N3" s="1" t="s">
        <v>231</v>
      </c>
      <c r="O3" s="1" t="s">
        <v>7</v>
      </c>
      <c r="P3" s="1" t="s">
        <v>232</v>
      </c>
      <c r="Q3" s="1" t="s">
        <v>238</v>
      </c>
      <c r="R3" s="1" t="s">
        <v>234</v>
      </c>
      <c r="S3" s="1" t="s">
        <v>235</v>
      </c>
      <c r="T3" s="1" t="s">
        <v>236</v>
      </c>
    </row>
    <row r="4" s="1" customFormat="1" spans="1:20">
      <c r="A4" s="1" t="s">
        <v>186</v>
      </c>
      <c r="B4" s="1" t="s">
        <v>239</v>
      </c>
      <c r="C4" s="1" t="s">
        <v>240</v>
      </c>
      <c r="D4" s="1" t="s">
        <v>184</v>
      </c>
      <c r="E4" s="1" t="s">
        <v>188</v>
      </c>
      <c r="F4" s="1" t="s">
        <v>239</v>
      </c>
      <c r="G4" s="1" t="s">
        <v>228</v>
      </c>
      <c r="H4" s="1" t="s">
        <v>229</v>
      </c>
      <c r="I4" s="1" t="s">
        <v>190</v>
      </c>
      <c r="J4" s="1" t="s">
        <v>230</v>
      </c>
      <c r="K4" s="1" t="s">
        <v>190</v>
      </c>
      <c r="L4" s="1" t="s">
        <v>190</v>
      </c>
      <c r="M4" s="1" t="s">
        <v>231</v>
      </c>
      <c r="N4" s="1" t="s">
        <v>231</v>
      </c>
      <c r="O4" s="1" t="s">
        <v>7</v>
      </c>
      <c r="P4" s="1" t="s">
        <v>232</v>
      </c>
      <c r="Q4" s="1" t="s">
        <v>241</v>
      </c>
      <c r="R4" s="1" t="s">
        <v>234</v>
      </c>
      <c r="S4" s="1" t="s">
        <v>235</v>
      </c>
      <c r="T4" s="1" t="s">
        <v>236</v>
      </c>
    </row>
    <row r="5" s="1" customFormat="1" spans="1:20">
      <c r="A5" s="1" t="s">
        <v>78</v>
      </c>
      <c r="B5" s="1" t="s">
        <v>242</v>
      </c>
      <c r="C5" s="1" t="s">
        <v>243</v>
      </c>
      <c r="D5" s="1" t="s">
        <v>64</v>
      </c>
      <c r="E5" s="1" t="s">
        <v>79</v>
      </c>
      <c r="F5" s="1" t="s">
        <v>239</v>
      </c>
      <c r="G5" s="1" t="s">
        <v>228</v>
      </c>
      <c r="H5" s="1" t="s">
        <v>229</v>
      </c>
      <c r="I5" s="1" t="s">
        <v>82</v>
      </c>
      <c r="J5" s="1" t="s">
        <v>230</v>
      </c>
      <c r="K5" s="1" t="s">
        <v>82</v>
      </c>
      <c r="L5" s="1" t="s">
        <v>82</v>
      </c>
      <c r="M5" s="1" t="s">
        <v>231</v>
      </c>
      <c r="N5" s="1" t="s">
        <v>231</v>
      </c>
      <c r="O5" s="1" t="s">
        <v>7</v>
      </c>
      <c r="P5" s="1" t="s">
        <v>232</v>
      </c>
      <c r="Q5" s="1" t="s">
        <v>244</v>
      </c>
      <c r="R5" s="1" t="s">
        <v>234</v>
      </c>
      <c r="S5" s="1" t="s">
        <v>235</v>
      </c>
      <c r="T5" s="1" t="s">
        <v>236</v>
      </c>
    </row>
    <row r="6" s="1" customFormat="1" spans="1:20">
      <c r="A6" s="1" t="s">
        <v>102</v>
      </c>
      <c r="B6" s="1" t="s">
        <v>242</v>
      </c>
      <c r="C6" s="1" t="s">
        <v>245</v>
      </c>
      <c r="D6" s="1" t="s">
        <v>83</v>
      </c>
      <c r="E6" s="1" t="s">
        <v>103</v>
      </c>
      <c r="F6" s="1" t="s">
        <v>226</v>
      </c>
      <c r="G6" s="1" t="s">
        <v>228</v>
      </c>
      <c r="H6" s="1" t="s">
        <v>229</v>
      </c>
      <c r="I6" s="1" t="s">
        <v>101</v>
      </c>
      <c r="J6" s="1" t="s">
        <v>230</v>
      </c>
      <c r="K6" s="1" t="s">
        <v>101</v>
      </c>
      <c r="L6" s="1" t="s">
        <v>101</v>
      </c>
      <c r="M6" s="1" t="s">
        <v>231</v>
      </c>
      <c r="N6" s="1" t="s">
        <v>231</v>
      </c>
      <c r="O6" s="1" t="s">
        <v>7</v>
      </c>
      <c r="P6" s="1" t="s">
        <v>232</v>
      </c>
      <c r="Q6" s="1" t="s">
        <v>246</v>
      </c>
      <c r="R6" s="1" t="s">
        <v>234</v>
      </c>
      <c r="S6" s="1" t="s">
        <v>235</v>
      </c>
      <c r="T6" s="1" t="s">
        <v>236</v>
      </c>
    </row>
    <row r="7" s="1" customFormat="1" spans="1:20">
      <c r="A7" s="1" t="s">
        <v>72</v>
      </c>
      <c r="B7" s="1" t="s">
        <v>242</v>
      </c>
      <c r="C7" s="1" t="s">
        <v>247</v>
      </c>
      <c r="D7" s="1" t="s">
        <v>64</v>
      </c>
      <c r="E7" s="1" t="s">
        <v>74</v>
      </c>
      <c r="F7" s="1" t="s">
        <v>242</v>
      </c>
      <c r="G7" s="1" t="s">
        <v>239</v>
      </c>
      <c r="H7" s="1" t="s">
        <v>229</v>
      </c>
      <c r="I7" s="1" t="s">
        <v>77</v>
      </c>
      <c r="J7" s="1" t="s">
        <v>230</v>
      </c>
      <c r="K7" s="1" t="s">
        <v>77</v>
      </c>
      <c r="L7" s="1" t="s">
        <v>77</v>
      </c>
      <c r="M7" s="1" t="s">
        <v>231</v>
      </c>
      <c r="N7" s="1" t="s">
        <v>231</v>
      </c>
      <c r="O7" s="1" t="s">
        <v>7</v>
      </c>
      <c r="P7" s="1" t="s">
        <v>232</v>
      </c>
      <c r="Q7" s="1" t="s">
        <v>248</v>
      </c>
      <c r="R7" s="1" t="s">
        <v>234</v>
      </c>
      <c r="S7" s="1" t="s">
        <v>235</v>
      </c>
      <c r="T7" s="1" t="s">
        <v>236</v>
      </c>
    </row>
    <row r="8" s="1" customFormat="1" spans="1:20">
      <c r="A8" s="1" t="s">
        <v>94</v>
      </c>
      <c r="B8" s="1" t="s">
        <v>249</v>
      </c>
      <c r="C8" s="1" t="s">
        <v>250</v>
      </c>
      <c r="D8" s="1" t="s">
        <v>83</v>
      </c>
      <c r="E8" s="1" t="s">
        <v>251</v>
      </c>
      <c r="F8" s="1" t="s">
        <v>249</v>
      </c>
      <c r="G8" s="1" t="s">
        <v>242</v>
      </c>
      <c r="H8" s="1" t="s">
        <v>229</v>
      </c>
      <c r="I8" s="1" t="s">
        <v>252</v>
      </c>
      <c r="J8" s="1" t="s">
        <v>230</v>
      </c>
      <c r="K8" s="1" t="s">
        <v>252</v>
      </c>
      <c r="L8" s="1" t="s">
        <v>252</v>
      </c>
      <c r="M8" s="1" t="s">
        <v>231</v>
      </c>
      <c r="N8" s="1" t="s">
        <v>231</v>
      </c>
      <c r="O8" s="1" t="s">
        <v>7</v>
      </c>
      <c r="P8" s="1" t="s">
        <v>232</v>
      </c>
      <c r="Q8" s="1" t="s">
        <v>253</v>
      </c>
      <c r="R8" s="1" t="s">
        <v>234</v>
      </c>
      <c r="S8" s="1" t="s">
        <v>235</v>
      </c>
      <c r="T8" s="1" t="s">
        <v>236</v>
      </c>
    </row>
    <row r="9" s="1" customFormat="1" spans="1:20">
      <c r="A9" s="1" t="s">
        <v>108</v>
      </c>
      <c r="B9" s="1" t="s">
        <v>254</v>
      </c>
      <c r="C9" s="1" t="s">
        <v>255</v>
      </c>
      <c r="D9" s="1" t="s">
        <v>106</v>
      </c>
      <c r="E9" s="1" t="s">
        <v>109</v>
      </c>
      <c r="F9" s="1" t="s">
        <v>254</v>
      </c>
      <c r="G9" s="1" t="s">
        <v>249</v>
      </c>
      <c r="H9" s="1" t="s">
        <v>229</v>
      </c>
      <c r="I9" s="1" t="s">
        <v>110</v>
      </c>
      <c r="J9" s="1" t="s">
        <v>230</v>
      </c>
      <c r="K9" s="1" t="s">
        <v>110</v>
      </c>
      <c r="L9" s="1" t="s">
        <v>110</v>
      </c>
      <c r="M9" s="1" t="s">
        <v>231</v>
      </c>
      <c r="N9" s="1" t="s">
        <v>231</v>
      </c>
      <c r="O9" s="1" t="s">
        <v>7</v>
      </c>
      <c r="P9" s="1" t="s">
        <v>232</v>
      </c>
      <c r="Q9" s="1" t="s">
        <v>256</v>
      </c>
      <c r="R9" s="1" t="s">
        <v>234</v>
      </c>
      <c r="S9" s="1" t="s">
        <v>235</v>
      </c>
      <c r="T9" s="1" t="s">
        <v>236</v>
      </c>
    </row>
    <row r="10" s="1" customFormat="1" spans="1:20">
      <c r="A10" s="1" t="s">
        <v>120</v>
      </c>
      <c r="B10" s="1" t="s">
        <v>254</v>
      </c>
      <c r="C10" s="1" t="s">
        <v>257</v>
      </c>
      <c r="D10" s="1" t="s">
        <v>118</v>
      </c>
      <c r="E10" s="1" t="s">
        <v>122</v>
      </c>
      <c r="F10" s="1" t="s">
        <v>254</v>
      </c>
      <c r="G10" s="1" t="s">
        <v>249</v>
      </c>
      <c r="H10" s="1" t="s">
        <v>229</v>
      </c>
      <c r="I10" s="1" t="s">
        <v>123</v>
      </c>
      <c r="J10" s="1" t="s">
        <v>230</v>
      </c>
      <c r="K10" s="1" t="s">
        <v>123</v>
      </c>
      <c r="L10" s="1" t="s">
        <v>123</v>
      </c>
      <c r="M10" s="1" t="s">
        <v>231</v>
      </c>
      <c r="N10" s="1" t="s">
        <v>231</v>
      </c>
      <c r="O10" s="1" t="s">
        <v>7</v>
      </c>
      <c r="P10" s="1" t="s">
        <v>232</v>
      </c>
      <c r="Q10" s="1" t="s">
        <v>258</v>
      </c>
      <c r="R10" s="1" t="s">
        <v>234</v>
      </c>
      <c r="S10" s="1" t="s">
        <v>235</v>
      </c>
      <c r="T10" s="1" t="s">
        <v>236</v>
      </c>
    </row>
    <row r="11" s="1" customFormat="1" spans="1:20">
      <c r="A11" s="1" t="s">
        <v>91</v>
      </c>
      <c r="B11" s="1" t="s">
        <v>254</v>
      </c>
      <c r="C11" s="1" t="s">
        <v>259</v>
      </c>
      <c r="D11" s="1" t="s">
        <v>83</v>
      </c>
      <c r="E11" s="1" t="s">
        <v>260</v>
      </c>
      <c r="F11" s="1" t="s">
        <v>254</v>
      </c>
      <c r="G11" s="1" t="s">
        <v>249</v>
      </c>
      <c r="H11" s="1" t="s">
        <v>229</v>
      </c>
      <c r="I11" s="1" t="s">
        <v>261</v>
      </c>
      <c r="J11" s="1" t="s">
        <v>230</v>
      </c>
      <c r="K11" s="1" t="s">
        <v>261</v>
      </c>
      <c r="L11" s="1" t="s">
        <v>261</v>
      </c>
      <c r="M11" s="1" t="s">
        <v>231</v>
      </c>
      <c r="N11" s="1" t="s">
        <v>231</v>
      </c>
      <c r="O11" s="1" t="s">
        <v>7</v>
      </c>
      <c r="P11" s="1" t="s">
        <v>232</v>
      </c>
      <c r="Q11" s="1" t="s">
        <v>262</v>
      </c>
      <c r="R11" s="1" t="s">
        <v>234</v>
      </c>
      <c r="S11" s="1" t="s">
        <v>235</v>
      </c>
      <c r="T11" s="1" t="s">
        <v>236</v>
      </c>
    </row>
    <row r="12" s="1" customFormat="1" spans="1:20">
      <c r="A12" s="1" t="s">
        <v>66</v>
      </c>
      <c r="B12" s="1" t="s">
        <v>254</v>
      </c>
      <c r="C12" s="1" t="s">
        <v>263</v>
      </c>
      <c r="D12" s="1" t="s">
        <v>64</v>
      </c>
      <c r="E12" s="1" t="s">
        <v>68</v>
      </c>
      <c r="F12" s="1" t="s">
        <v>254</v>
      </c>
      <c r="G12" s="1" t="s">
        <v>249</v>
      </c>
      <c r="H12" s="1" t="s">
        <v>229</v>
      </c>
      <c r="I12" s="1" t="s">
        <v>71</v>
      </c>
      <c r="J12" s="1" t="s">
        <v>230</v>
      </c>
      <c r="K12" s="1" t="s">
        <v>71</v>
      </c>
      <c r="L12" s="1" t="s">
        <v>71</v>
      </c>
      <c r="M12" s="1" t="s">
        <v>231</v>
      </c>
      <c r="N12" s="1" t="s">
        <v>231</v>
      </c>
      <c r="O12" s="1" t="s">
        <v>7</v>
      </c>
      <c r="P12" s="1" t="s">
        <v>232</v>
      </c>
      <c r="Q12" s="1" t="s">
        <v>264</v>
      </c>
      <c r="R12" s="1" t="s">
        <v>234</v>
      </c>
      <c r="S12" s="1" t="s">
        <v>235</v>
      </c>
      <c r="T12" s="1" t="s">
        <v>236</v>
      </c>
    </row>
    <row r="13" s="1" customFormat="1" spans="1:20">
      <c r="A13" s="1" t="s">
        <v>169</v>
      </c>
      <c r="B13" s="1" t="s">
        <v>254</v>
      </c>
      <c r="C13" s="1" t="s">
        <v>265</v>
      </c>
      <c r="D13" s="1" t="s">
        <v>163</v>
      </c>
      <c r="E13" s="1" t="s">
        <v>170</v>
      </c>
      <c r="F13" s="1" t="s">
        <v>254</v>
      </c>
      <c r="G13" s="1" t="s">
        <v>249</v>
      </c>
      <c r="H13" s="1" t="s">
        <v>229</v>
      </c>
      <c r="I13" s="1" t="s">
        <v>171</v>
      </c>
      <c r="J13" s="1" t="s">
        <v>230</v>
      </c>
      <c r="K13" s="1" t="s">
        <v>171</v>
      </c>
      <c r="L13" s="1" t="s">
        <v>171</v>
      </c>
      <c r="M13" s="1" t="s">
        <v>231</v>
      </c>
      <c r="N13" s="1" t="s">
        <v>231</v>
      </c>
      <c r="O13" s="1" t="s">
        <v>7</v>
      </c>
      <c r="P13" s="1" t="s">
        <v>232</v>
      </c>
      <c r="Q13" s="1" t="s">
        <v>266</v>
      </c>
      <c r="R13" s="1" t="s">
        <v>234</v>
      </c>
      <c r="S13" s="1" t="s">
        <v>235</v>
      </c>
      <c r="T13" s="1" t="s">
        <v>236</v>
      </c>
    </row>
    <row r="14" s="1" customFormat="1" spans="1:20">
      <c r="A14" s="1" t="s">
        <v>89</v>
      </c>
      <c r="B14" s="1" t="s">
        <v>267</v>
      </c>
      <c r="C14" s="1" t="s">
        <v>268</v>
      </c>
      <c r="D14" s="1" t="s">
        <v>83</v>
      </c>
      <c r="E14" s="1" t="s">
        <v>90</v>
      </c>
      <c r="F14" s="1" t="s">
        <v>267</v>
      </c>
      <c r="G14" s="1" t="s">
        <v>254</v>
      </c>
      <c r="H14" s="1" t="s">
        <v>229</v>
      </c>
      <c r="I14" s="1" t="s">
        <v>88</v>
      </c>
      <c r="J14" s="1" t="s">
        <v>230</v>
      </c>
      <c r="K14" s="1" t="s">
        <v>88</v>
      </c>
      <c r="L14" s="1" t="s">
        <v>88</v>
      </c>
      <c r="M14" s="1" t="s">
        <v>231</v>
      </c>
      <c r="N14" s="1" t="s">
        <v>231</v>
      </c>
      <c r="O14" s="1" t="s">
        <v>7</v>
      </c>
      <c r="P14" s="1" t="s">
        <v>232</v>
      </c>
      <c r="Q14" s="1" t="s">
        <v>269</v>
      </c>
      <c r="R14" s="1" t="s">
        <v>234</v>
      </c>
      <c r="S14" s="1" t="s">
        <v>235</v>
      </c>
      <c r="T14" s="1" t="s">
        <v>236</v>
      </c>
    </row>
    <row r="15" s="1" customFormat="1" spans="1:20">
      <c r="A15" s="1" t="s">
        <v>98</v>
      </c>
      <c r="B15" s="1" t="s">
        <v>267</v>
      </c>
      <c r="C15" s="1" t="s">
        <v>270</v>
      </c>
      <c r="D15" s="1" t="s">
        <v>83</v>
      </c>
      <c r="E15" s="1" t="s">
        <v>99</v>
      </c>
      <c r="F15" s="1" t="s">
        <v>239</v>
      </c>
      <c r="G15" s="1" t="s">
        <v>226</v>
      </c>
      <c r="H15" s="1" t="s">
        <v>229</v>
      </c>
      <c r="I15" s="1" t="s">
        <v>101</v>
      </c>
      <c r="J15" s="1" t="s">
        <v>230</v>
      </c>
      <c r="K15" s="1" t="s">
        <v>101</v>
      </c>
      <c r="L15" s="1" t="s">
        <v>101</v>
      </c>
      <c r="M15" s="1" t="s">
        <v>231</v>
      </c>
      <c r="N15" s="1" t="s">
        <v>231</v>
      </c>
      <c r="O15" s="1" t="s">
        <v>7</v>
      </c>
      <c r="P15" s="1" t="s">
        <v>232</v>
      </c>
      <c r="Q15" s="1" t="s">
        <v>271</v>
      </c>
      <c r="R15" s="1" t="s">
        <v>234</v>
      </c>
      <c r="S15" s="1" t="s">
        <v>235</v>
      </c>
      <c r="T15" s="1" t="s">
        <v>236</v>
      </c>
    </row>
    <row r="16" s="1" customFormat="1" spans="1:20">
      <c r="A16" s="1" t="s">
        <v>113</v>
      </c>
      <c r="B16" s="1" t="s">
        <v>267</v>
      </c>
      <c r="C16" s="1" t="s">
        <v>272</v>
      </c>
      <c r="D16" s="1" t="s">
        <v>111</v>
      </c>
      <c r="E16" s="1" t="s">
        <v>115</v>
      </c>
      <c r="F16" s="1" t="s">
        <v>267</v>
      </c>
      <c r="G16" s="1" t="s">
        <v>254</v>
      </c>
      <c r="H16" s="1" t="s">
        <v>229</v>
      </c>
      <c r="I16" s="1" t="s">
        <v>117</v>
      </c>
      <c r="J16" s="1" t="s">
        <v>230</v>
      </c>
      <c r="K16" s="1" t="s">
        <v>117</v>
      </c>
      <c r="L16" s="1" t="s">
        <v>117</v>
      </c>
      <c r="M16" s="1" t="s">
        <v>231</v>
      </c>
      <c r="N16" s="1" t="s">
        <v>231</v>
      </c>
      <c r="O16" s="1" t="s">
        <v>7</v>
      </c>
      <c r="P16" s="1" t="s">
        <v>232</v>
      </c>
      <c r="Q16" s="1" t="s">
        <v>273</v>
      </c>
      <c r="R16" s="1" t="s">
        <v>234</v>
      </c>
      <c r="S16" s="1" t="s">
        <v>235</v>
      </c>
      <c r="T16" s="1" t="s">
        <v>236</v>
      </c>
    </row>
    <row r="17" s="1" customFormat="1" spans="1:20">
      <c r="A17" s="1" t="s">
        <v>85</v>
      </c>
      <c r="B17" s="1" t="s">
        <v>274</v>
      </c>
      <c r="C17" s="1" t="s">
        <v>275</v>
      </c>
      <c r="D17" s="1" t="s">
        <v>83</v>
      </c>
      <c r="E17" s="1" t="s">
        <v>86</v>
      </c>
      <c r="F17" s="1" t="s">
        <v>274</v>
      </c>
      <c r="G17" s="1" t="s">
        <v>267</v>
      </c>
      <c r="H17" s="1" t="s">
        <v>229</v>
      </c>
      <c r="I17" s="1" t="s">
        <v>88</v>
      </c>
      <c r="J17" s="1" t="s">
        <v>230</v>
      </c>
      <c r="K17" s="1" t="s">
        <v>88</v>
      </c>
      <c r="L17" s="1" t="s">
        <v>88</v>
      </c>
      <c r="M17" s="1" t="s">
        <v>231</v>
      </c>
      <c r="N17" s="1" t="s">
        <v>231</v>
      </c>
      <c r="O17" s="1" t="s">
        <v>7</v>
      </c>
      <c r="P17" s="1" t="s">
        <v>232</v>
      </c>
      <c r="Q17" s="1" t="s">
        <v>276</v>
      </c>
      <c r="R17" s="1" t="s">
        <v>234</v>
      </c>
      <c r="S17" s="1" t="s">
        <v>235</v>
      </c>
      <c r="T17" s="1" t="s">
        <v>236</v>
      </c>
    </row>
    <row r="18" s="1" customFormat="1" spans="1:20">
      <c r="A18" s="1" t="s">
        <v>165</v>
      </c>
      <c r="B18" s="1" t="s">
        <v>274</v>
      </c>
      <c r="C18" s="1" t="s">
        <v>277</v>
      </c>
      <c r="D18" s="1" t="s">
        <v>163</v>
      </c>
      <c r="E18" s="1" t="s">
        <v>166</v>
      </c>
      <c r="F18" s="1" t="s">
        <v>274</v>
      </c>
      <c r="G18" s="1" t="s">
        <v>267</v>
      </c>
      <c r="H18" s="1" t="s">
        <v>229</v>
      </c>
      <c r="I18" s="1" t="s">
        <v>168</v>
      </c>
      <c r="J18" s="1" t="s">
        <v>230</v>
      </c>
      <c r="K18" s="1" t="s">
        <v>168</v>
      </c>
      <c r="L18" s="1" t="s">
        <v>168</v>
      </c>
      <c r="M18" s="1" t="s">
        <v>231</v>
      </c>
      <c r="N18" s="1" t="s">
        <v>231</v>
      </c>
      <c r="O18" s="1" t="s">
        <v>7</v>
      </c>
      <c r="P18" s="1" t="s">
        <v>232</v>
      </c>
      <c r="Q18" s="1" t="s">
        <v>278</v>
      </c>
      <c r="R18" s="1" t="s">
        <v>234</v>
      </c>
      <c r="S18" s="1" t="s">
        <v>235</v>
      </c>
      <c r="T18" s="1" t="s">
        <v>236</v>
      </c>
    </row>
    <row r="19" s="1" customFormat="1" spans="1:20">
      <c r="A19" s="1" t="s">
        <v>179</v>
      </c>
      <c r="B19" s="1" t="s">
        <v>274</v>
      </c>
      <c r="C19" s="1" t="s">
        <v>279</v>
      </c>
      <c r="D19" s="1" t="s">
        <v>172</v>
      </c>
      <c r="E19" s="1" t="s">
        <v>181</v>
      </c>
      <c r="F19" s="1" t="s">
        <v>226</v>
      </c>
      <c r="G19" s="1" t="s">
        <v>228</v>
      </c>
      <c r="H19" s="1" t="s">
        <v>229</v>
      </c>
      <c r="I19" s="1" t="s">
        <v>183</v>
      </c>
      <c r="J19" s="1" t="s">
        <v>230</v>
      </c>
      <c r="K19" s="1" t="s">
        <v>183</v>
      </c>
      <c r="L19" s="1" t="s">
        <v>183</v>
      </c>
      <c r="M19" s="1" t="s">
        <v>231</v>
      </c>
      <c r="N19" s="1" t="s">
        <v>231</v>
      </c>
      <c r="O19" s="1" t="s">
        <v>7</v>
      </c>
      <c r="P19" s="1" t="s">
        <v>232</v>
      </c>
      <c r="Q19" s="1" t="s">
        <v>280</v>
      </c>
      <c r="R19" s="1" t="s">
        <v>234</v>
      </c>
      <c r="S19" s="1" t="s">
        <v>235</v>
      </c>
      <c r="T19" s="1" t="s">
        <v>236</v>
      </c>
    </row>
    <row r="20" s="1" customFormat="1" spans="1:20">
      <c r="A20" s="1" t="s">
        <v>22</v>
      </c>
      <c r="B20" s="1" t="s">
        <v>281</v>
      </c>
      <c r="C20" s="1" t="s">
        <v>282</v>
      </c>
      <c r="D20" s="1" t="s">
        <v>9</v>
      </c>
      <c r="E20" s="1" t="s">
        <v>23</v>
      </c>
      <c r="F20" s="1" t="s">
        <v>283</v>
      </c>
      <c r="G20" s="1" t="s">
        <v>267</v>
      </c>
      <c r="H20" s="1" t="s">
        <v>229</v>
      </c>
      <c r="I20" s="1" t="s">
        <v>28</v>
      </c>
      <c r="J20" s="1" t="s">
        <v>230</v>
      </c>
      <c r="K20" s="1" t="s">
        <v>28</v>
      </c>
      <c r="L20" s="1" t="s">
        <v>28</v>
      </c>
      <c r="M20" s="1" t="s">
        <v>231</v>
      </c>
      <c r="N20" s="1" t="s">
        <v>231</v>
      </c>
      <c r="O20" s="1" t="s">
        <v>7</v>
      </c>
      <c r="P20" s="1" t="s">
        <v>232</v>
      </c>
      <c r="Q20" s="1" t="s">
        <v>284</v>
      </c>
      <c r="R20" s="1" t="s">
        <v>234</v>
      </c>
      <c r="S20" s="1" t="s">
        <v>235</v>
      </c>
      <c r="T20" s="1" t="s">
        <v>236</v>
      </c>
    </row>
    <row r="21" s="1" customFormat="1" spans="1:20">
      <c r="A21" s="1" t="s">
        <v>38</v>
      </c>
      <c r="B21" s="1" t="s">
        <v>285</v>
      </c>
      <c r="C21" s="1" t="s">
        <v>286</v>
      </c>
      <c r="D21" s="1" t="s">
        <v>29</v>
      </c>
      <c r="E21" s="1" t="s">
        <v>39</v>
      </c>
      <c r="F21" s="1" t="s">
        <v>226</v>
      </c>
      <c r="G21" s="1" t="s">
        <v>228</v>
      </c>
      <c r="H21" s="1" t="s">
        <v>229</v>
      </c>
      <c r="I21" s="1" t="s">
        <v>40</v>
      </c>
      <c r="J21" s="1" t="s">
        <v>230</v>
      </c>
      <c r="K21" s="1" t="s">
        <v>40</v>
      </c>
      <c r="L21" s="1" t="s">
        <v>40</v>
      </c>
      <c r="M21" s="1" t="s">
        <v>231</v>
      </c>
      <c r="N21" s="1" t="s">
        <v>231</v>
      </c>
      <c r="O21" s="1" t="s">
        <v>7</v>
      </c>
      <c r="P21" s="1" t="s">
        <v>232</v>
      </c>
      <c r="Q21" s="1" t="s">
        <v>287</v>
      </c>
      <c r="R21" s="1" t="s">
        <v>234</v>
      </c>
      <c r="S21" s="1" t="s">
        <v>235</v>
      </c>
      <c r="T21" s="1" t="s">
        <v>236</v>
      </c>
    </row>
    <row r="22" s="1" customFormat="1" spans="1:20">
      <c r="A22" s="1" t="s">
        <v>174</v>
      </c>
      <c r="B22" s="1" t="s">
        <v>285</v>
      </c>
      <c r="C22" s="1" t="s">
        <v>288</v>
      </c>
      <c r="D22" s="1" t="s">
        <v>172</v>
      </c>
      <c r="E22" s="1" t="s">
        <v>176</v>
      </c>
      <c r="F22" s="1" t="s">
        <v>254</v>
      </c>
      <c r="G22" s="1" t="s">
        <v>242</v>
      </c>
      <c r="H22" s="1" t="s">
        <v>229</v>
      </c>
      <c r="I22" s="1" t="s">
        <v>178</v>
      </c>
      <c r="J22" s="1" t="s">
        <v>230</v>
      </c>
      <c r="K22" s="1" t="s">
        <v>178</v>
      </c>
      <c r="L22" s="1" t="s">
        <v>178</v>
      </c>
      <c r="M22" s="1" t="s">
        <v>231</v>
      </c>
      <c r="N22" s="1" t="s">
        <v>231</v>
      </c>
      <c r="O22" s="1" t="s">
        <v>7</v>
      </c>
      <c r="P22" s="1" t="s">
        <v>232</v>
      </c>
      <c r="Q22" s="1" t="s">
        <v>289</v>
      </c>
      <c r="R22" s="1" t="s">
        <v>234</v>
      </c>
      <c r="S22" s="1" t="s">
        <v>235</v>
      </c>
      <c r="T22" s="1" t="s">
        <v>236</v>
      </c>
    </row>
    <row r="23" s="1" customFormat="1" spans="1:20">
      <c r="A23" s="1" t="s">
        <v>31</v>
      </c>
      <c r="B23" s="1" t="s">
        <v>290</v>
      </c>
      <c r="C23" s="1" t="s">
        <v>291</v>
      </c>
      <c r="D23" s="1" t="s">
        <v>29</v>
      </c>
      <c r="E23" s="1" t="s">
        <v>32</v>
      </c>
      <c r="F23" s="1" t="s">
        <v>226</v>
      </c>
      <c r="G23" s="1" t="s">
        <v>228</v>
      </c>
      <c r="H23" s="1" t="s">
        <v>229</v>
      </c>
      <c r="I23" s="1" t="s">
        <v>37</v>
      </c>
      <c r="J23" s="1" t="s">
        <v>230</v>
      </c>
      <c r="K23" s="1" t="s">
        <v>37</v>
      </c>
      <c r="L23" s="1" t="s">
        <v>37</v>
      </c>
      <c r="M23" s="1" t="s">
        <v>231</v>
      </c>
      <c r="N23" s="1" t="s">
        <v>231</v>
      </c>
      <c r="O23" s="1" t="s">
        <v>7</v>
      </c>
      <c r="P23" s="1" t="s">
        <v>232</v>
      </c>
      <c r="Q23" s="1" t="s">
        <v>292</v>
      </c>
      <c r="R23" s="1" t="s">
        <v>234</v>
      </c>
      <c r="S23" s="1" t="s">
        <v>235</v>
      </c>
      <c r="T23" s="1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2021-11-02T06:57:51Z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94886D1711E5410CA9FA7B2B1235D249</vt:lpwstr>
  </property>
  <property fmtid="{D5CDD505-2E9C-101B-9397-08002B2CF9AE}" pid="3" name="KSOProductBuildVer">
    <vt:lpwstr>2052-11.1.0.10938</vt:lpwstr>
  </property>
</Properties>
</file>