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<sst xmlns="http://schemas.openxmlformats.org/spreadsheetml/2006/main" count="458" uniqueCount="166">
  <si>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</si>
  <si>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</si>
  <si>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</si>
  <si>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</si>
  <si>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</si>
  <si>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</si>
  <si>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</si>
  <si>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</si>
  <si>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</si>
  <si>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</si>
  <si>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</si>
  <si>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</si>
  <si>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</si>
  <si>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</si>
  <si>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</si>
  <si>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</si>
  <si>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</si>
  <si>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</si>
  <si>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</si>
  <si>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</si>
  <si>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</si>
  <si>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</si>
  <si>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</si>
  <si>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</si>
  <si>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</si>
  <si>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</si>
  <si>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</si>
  <si>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[武汉]锦江之星(武汉光谷金融港工程大学店)(73267480)</t>
  </si>
  <si>
    <t>商务房C&lt;双人入住&gt;&lt;内宾&gt;&lt;预付&gt;&lt;无早&gt;</t>
  </si>
  <si>
    <t>CNY</t>
  </si>
  <si>
    <t>龚鸣</t>
  </si>
  <si>
    <t>CA11323211102CNY</t>
  </si>
  <si>
    <t>未提现</t>
  </si>
  <si>
    <t>携程开票</t>
  </si>
  <si>
    <t>[邵阳县]兰欧酒店(邵阳县上邦嘉园店)(75025881)</t>
  </si>
  <si>
    <t>未来科技房&lt;双人入住&gt;&lt;内宾&gt;&lt;预付&gt;&lt;无早&gt;</t>
  </si>
  <si>
    <t>李嘉</t>
  </si>
  <si>
    <t>[吉安]贝壳酒店(吉安火车站井冈山大学店)(69142863)</t>
  </si>
  <si>
    <t>双床房&lt;双人入住&gt;&lt;内宾&gt;&lt;预付&gt;&lt;无早&gt;</t>
  </si>
  <si>
    <t>王文鑫</t>
  </si>
  <si>
    <t>[安顺]安顺豪生温泉度假酒店(80625373)</t>
  </si>
  <si>
    <t>轻奢双床房&lt;双人入住&gt;&lt;中宾&gt;&lt;日历房套餐高价值&gt;&lt;双早&gt;&lt;新酒店礼盒&gt;</t>
  </si>
  <si>
    <t>谢方</t>
  </si>
  <si>
    <t>[南京]南京世茂滨江希尔顿酒店(54873972)</t>
  </si>
  <si>
    <t>豪华大床房&lt;双人入住&gt;&lt;内宾&gt;&lt;预付&gt;&lt;无早&gt;</t>
  </si>
  <si>
    <t>董晓慧</t>
  </si>
  <si>
    <t>[深圳]7天优品酒店Premium(深圳科技园高新园地铁站店)(66098158)</t>
  </si>
  <si>
    <t>优品大床房&lt;双人入住&gt;&lt;内宾&gt;&lt;预付&gt;&lt;无早&gt;</t>
  </si>
  <si>
    <t>邹婷婷</t>
  </si>
  <si>
    <t>郑琬琏</t>
  </si>
  <si>
    <t>[金华]锦江之星(金华宾虹路店)(60983597)</t>
  </si>
  <si>
    <t>标准房A&lt;双人入住&gt;&lt;内宾&gt;&lt;预付&gt;&lt;无早&gt;</t>
  </si>
  <si>
    <t>陈荣安</t>
  </si>
  <si>
    <t>[梅州]梅州麓湖山酒店(62500328)</t>
  </si>
  <si>
    <t>豪华大床房&lt;双人入住&gt;&lt;内宾&gt;&lt;预付&gt;&lt;双早&gt;&lt;新酒店礼盒&gt;</t>
  </si>
  <si>
    <t>蓝镜方</t>
  </si>
  <si>
    <t>[吴川]吴川鼎龙湾海洋主题公寓(71988433)</t>
  </si>
  <si>
    <t>180度全海景双床房&lt;双人入住&gt;&lt;内宾&gt;&lt;预付&gt;&lt;双早&gt;</t>
  </si>
  <si>
    <t>龚道林</t>
  </si>
  <si>
    <t>[亳州]青皮树酒店(亳州国购观澜天下店)(70401310)</t>
  </si>
  <si>
    <t>高级双床房&lt;双人入住&gt;&lt;内宾&gt;&lt;预付&gt;&lt;无早&gt;</t>
  </si>
  <si>
    <t>王敏</t>
  </si>
  <si>
    <t>公寓标准大床房&lt;大床&gt;&lt;双人入住&gt;&lt;双早&gt;&lt;新酒店礼盒&gt;</t>
  </si>
  <si>
    <t>戚俊</t>
  </si>
  <si>
    <t>[岑溪]格盟酒店(岑溪广南路榕湖店)(70400623)</t>
  </si>
  <si>
    <t>特色大床房&lt;双人入住&gt;&lt;内宾&gt;&lt;预付&gt;&lt;无早&gt;</t>
  </si>
  <si>
    <t>李一锋</t>
  </si>
  <si>
    <t>[杭州]锦江之星风尚(杭州下沙高沙路地铁站店)(71570913)</t>
  </si>
  <si>
    <t>商务房A&lt;双人入住&gt;&lt;内宾&gt;&lt;预付&gt;&lt;无早&gt;</t>
  </si>
  <si>
    <t>胡海潮</t>
  </si>
  <si>
    <t>[昆山]格林豪泰(昆山国际会展店)(71451621)</t>
  </si>
  <si>
    <t>豪华双床房&lt;双人入住&gt;&lt;内宾&gt;&lt;预付&gt;&lt;无早&gt;</t>
  </si>
  <si>
    <t>徐少华</t>
  </si>
  <si>
    <t>，</t>
  </si>
  <si>
    <t>202110262131500020</t>
  </si>
  <si>
    <t>房集</t>
  </si>
  <si>
    <t>A211102103358481</t>
  </si>
  <si>
    <t>A211102103441481</t>
  </si>
  <si>
    <t>i211102103042 房集：1136.7元</t>
  </si>
  <si>
    <t>CNY / HKD 当前参考汇率: 1.216126743</t>
  </si>
  <si>
    <t>总计： 5127.94 CNY/
6236.22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</si>
  <si>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</si>
  <si>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</si>
  <si>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</si>
  <si>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</si>
  <si>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</si>
  <si>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</si>
  <si>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</si>
  <si>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</si>
  <si>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</si>
  <si>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</si>
  <si>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</si>
  <si>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</si>
  <si>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</si>
  <si>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</si>
  <si>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</si>
  <si>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</si>
  <si>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</si>
  <si>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2021-10-29</t>
  </si>
  <si>
    <t>2285498</t>
  </si>
  <si>
    <t>格林豪泰(昆山国际会展店)</t>
  </si>
  <si>
    <t>2021-10-30</t>
  </si>
  <si>
    <t>退房日月结</t>
  </si>
  <si>
    <t>235.29</t>
  </si>
  <si>
    <t>RMB</t>
  </si>
  <si>
    <t>0</t>
  </si>
  <si>
    <t>0.00</t>
  </si>
  <si>
    <t>携程汇智国内直连</t>
  </si>
  <si>
    <t>2021-10-29 21:52:37</t>
  </si>
  <si>
    <t>否</t>
  </si>
  <si>
    <t>汇智国际旅游发展有限公司</t>
  </si>
  <si>
    <t>直连</t>
  </si>
  <si>
    <t>2285330</t>
  </si>
  <si>
    <t>锦江之星风尚（杭州下沙高沙路地铁站店）</t>
  </si>
  <si>
    <t>279.59</t>
  </si>
  <si>
    <t>2021-10-29 18:55:34</t>
  </si>
  <si>
    <t>2285237</t>
  </si>
  <si>
    <t>格盟岑溪市广南路榕湖酒店</t>
  </si>
  <si>
    <t>207.72</t>
  </si>
  <si>
    <t>2021-10-29 17:14:41</t>
  </si>
  <si>
    <t>2285199</t>
  </si>
  <si>
    <t>梅州麓湖山酒店</t>
  </si>
  <si>
    <t>320.20</t>
  </si>
  <si>
    <t>2021-10-29 16:17:58</t>
  </si>
  <si>
    <t>Saas酒店</t>
  </si>
  <si>
    <t>2285092</t>
  </si>
  <si>
    <t>青皮树酒店（亳州谯城国购观澜天下店）</t>
  </si>
  <si>
    <t>224.71</t>
  </si>
  <si>
    <t>2021-10-29 13:59:58</t>
  </si>
  <si>
    <t>2285035</t>
  </si>
  <si>
    <t>吴川鼎龙湾海洋主题公寓</t>
  </si>
  <si>
    <t>143.50</t>
  </si>
  <si>
    <t>2021-10-29 12:35:10</t>
  </si>
  <si>
    <t>2284938</t>
  </si>
  <si>
    <t>410.25</t>
  </si>
  <si>
    <t>2021-10-29 09:12:21</t>
  </si>
  <si>
    <t>2284920</t>
  </si>
  <si>
    <t>锦江之星(金华宾虹路店)</t>
  </si>
  <si>
    <t>188.31</t>
  </si>
  <si>
    <t>2021-10-29 08:44:11</t>
  </si>
  <si>
    <t>2021-10-28</t>
  </si>
  <si>
    <t>2284738</t>
  </si>
  <si>
    <t>7天优品酒店Premium(深圳科技园高新园地铁站店)</t>
  </si>
  <si>
    <t>333.35</t>
  </si>
  <si>
    <t>2021-10-28 22:36:14</t>
  </si>
  <si>
    <t>2284609</t>
  </si>
  <si>
    <t>2021-10-28 19:07:28</t>
  </si>
  <si>
    <t>2021-10-27</t>
  </si>
  <si>
    <t>2283987</t>
  </si>
  <si>
    <t>南京世茂滨江希尔顿酒店</t>
  </si>
  <si>
    <t>524.27</t>
  </si>
  <si>
    <t>2021-10-27 14:10:03</t>
  </si>
  <si>
    <t>2021-10-26</t>
  </si>
  <si>
    <t>2283507</t>
  </si>
  <si>
    <t>贝壳酒店(吉安火车站井冈山大学店)</t>
  </si>
  <si>
    <t>148.25</t>
  </si>
  <si>
    <t>2021-10-26 15:01:21</t>
  </si>
  <si>
    <t>2021-10-25</t>
  </si>
  <si>
    <t>2283195</t>
  </si>
  <si>
    <t>兰欧酒店(邵阳县上邦嘉园店)</t>
  </si>
  <si>
    <t>454.08</t>
  </si>
  <si>
    <t>2021-10-25 20:26:12</t>
  </si>
  <si>
    <t>2282973</t>
  </si>
  <si>
    <t>锦江之星武汉光谷金融港工程大学酒店</t>
  </si>
  <si>
    <t>188.37</t>
  </si>
  <si>
    <t>2021-10-25 10:40:00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</si>
</sst>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21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5" fillId="2" borderId="3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16656268664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44498</v>
      </c>
      <c r="G2" s="5">
        <v>44499</v>
      </c>
      <c r="H2" s="4">
        <v>1</v>
      </c>
      <c r="I2" s="4">
        <v>1</v>
      </c>
      <c r="J2" s="4">
        <v>1</v>
      </c>
      <c r="K2" s="4" t="s">
        <v>29</v>
      </c>
      <c r="L2" s="4">
        <v>188.37</v>
      </c>
      <c r="M2" s="4">
        <v>188.37</v>
      </c>
      <c r="N2" s="4" t="s">
        <v>30</v>
      </c>
      <c r="O2" s="4" t="s">
        <v>31</v>
      </c>
      <c r="P2" s="4" t="s">
        <v>32</v>
      </c>
      <c r="Q2" s="4">
        <v>0</v>
      </c>
      <c r="R2" s="6">
        <v>44494</v>
      </c>
      <c r="S2" s="5">
        <v>44502</v>
      </c>
      <c r="T2" s="4" t="s">
        <v>33</v>
      </c>
      <c r="U2" s="4">
        <v>188.37</v>
      </c>
      <c r="V2" s="4">
        <v>0</v>
      </c>
      <c r="W2" s="4">
        <v>0</v>
      </c>
      <c r="X2" s="4">
        <v>2282973</v>
      </c>
      <c r="Y2" s="4">
        <v>103977452154</v>
      </c>
    </row>
    <row r="3" s="4" customFormat="1" spans="1:24">
      <c r="A3" s="4">
        <v>16659502234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44498</v>
      </c>
      <c r="G3" s="5">
        <v>44499</v>
      </c>
      <c r="H3" s="4">
        <v>1</v>
      </c>
      <c r="I3" s="4">
        <v>1</v>
      </c>
      <c r="J3" s="4">
        <v>1</v>
      </c>
      <c r="K3" s="4" t="s">
        <v>29</v>
      </c>
      <c r="L3" s="4">
        <v>454.08</v>
      </c>
      <c r="M3" s="4">
        <v>454.08</v>
      </c>
      <c r="N3" s="4" t="s">
        <v>36</v>
      </c>
      <c r="O3" s="4" t="s">
        <v>31</v>
      </c>
      <c r="P3" s="4" t="s">
        <v>32</v>
      </c>
      <c r="Q3" s="4">
        <v>0</v>
      </c>
      <c r="R3" s="6">
        <v>44494</v>
      </c>
      <c r="S3" s="5">
        <v>44502</v>
      </c>
      <c r="T3" s="4" t="s">
        <v>33</v>
      </c>
      <c r="U3" s="4">
        <v>454.08</v>
      </c>
      <c r="V3" s="4">
        <v>0</v>
      </c>
      <c r="W3" s="4">
        <v>0</v>
      </c>
      <c r="X3" s="4">
        <v>2283195</v>
      </c>
    </row>
    <row r="4" s="4" customFormat="1" spans="1:23">
      <c r="A4" s="4">
        <v>16667737061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44498</v>
      </c>
      <c r="G4" s="5">
        <v>44499</v>
      </c>
      <c r="H4" s="4">
        <v>1</v>
      </c>
      <c r="I4" s="4">
        <v>1</v>
      </c>
      <c r="J4" s="4">
        <v>1</v>
      </c>
      <c r="K4" s="4" t="s">
        <v>29</v>
      </c>
      <c r="L4" s="4">
        <v>148.25</v>
      </c>
      <c r="M4" s="4">
        <v>148.25</v>
      </c>
      <c r="N4" s="4" t="s">
        <v>39</v>
      </c>
      <c r="O4" s="4" t="s">
        <v>31</v>
      </c>
      <c r="P4" s="4" t="s">
        <v>32</v>
      </c>
      <c r="Q4" s="4">
        <v>0</v>
      </c>
      <c r="R4" s="6">
        <v>44495</v>
      </c>
      <c r="S4" s="5">
        <v>44502</v>
      </c>
      <c r="T4" s="4" t="s">
        <v>33</v>
      </c>
      <c r="U4" s="4">
        <v>148.25</v>
      </c>
      <c r="V4" s="4">
        <v>0</v>
      </c>
      <c r="W4" s="4">
        <v>0</v>
      </c>
    </row>
    <row r="5" s="4" customFormat="1" spans="1:23">
      <c r="A5" s="4">
        <v>16669568376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44496</v>
      </c>
      <c r="G5" s="5">
        <v>44499</v>
      </c>
      <c r="H5" s="4">
        <v>1</v>
      </c>
      <c r="I5" s="4">
        <v>3</v>
      </c>
      <c r="J5" s="4">
        <v>3</v>
      </c>
      <c r="K5" s="4" t="s">
        <v>29</v>
      </c>
      <c r="L5" s="4">
        <v>1136.7</v>
      </c>
      <c r="M5" s="4">
        <v>1136.7</v>
      </c>
      <c r="N5" s="4" t="s">
        <v>42</v>
      </c>
      <c r="O5" s="4" t="s">
        <v>31</v>
      </c>
      <c r="P5" s="4" t="s">
        <v>32</v>
      </c>
      <c r="Q5" s="4">
        <v>0</v>
      </c>
      <c r="R5" s="6">
        <v>44495</v>
      </c>
      <c r="S5" s="5">
        <v>44502</v>
      </c>
      <c r="T5" s="4" t="s">
        <v>33</v>
      </c>
      <c r="U5" s="4">
        <v>1136.7</v>
      </c>
      <c r="V5" s="4">
        <v>0</v>
      </c>
      <c r="W5" s="4">
        <v>0</v>
      </c>
    </row>
    <row r="6" s="4" customFormat="1" spans="1:25">
      <c r="A6" s="4">
        <v>16676430628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44498</v>
      </c>
      <c r="G6" s="5">
        <v>44499</v>
      </c>
      <c r="H6" s="4">
        <v>1</v>
      </c>
      <c r="I6" s="4">
        <v>1</v>
      </c>
      <c r="J6" s="4">
        <v>1</v>
      </c>
      <c r="K6" s="4" t="s">
        <v>29</v>
      </c>
      <c r="L6" s="4">
        <v>524.27</v>
      </c>
      <c r="M6" s="4">
        <v>524.27</v>
      </c>
      <c r="N6" s="4" t="s">
        <v>45</v>
      </c>
      <c r="O6" s="4" t="s">
        <v>31</v>
      </c>
      <c r="P6" s="4" t="s">
        <v>32</v>
      </c>
      <c r="Q6" s="4">
        <v>0</v>
      </c>
      <c r="R6" s="6">
        <v>44496</v>
      </c>
      <c r="S6" s="5">
        <v>44502</v>
      </c>
      <c r="T6" s="4" t="s">
        <v>33</v>
      </c>
      <c r="U6" s="4">
        <v>524.27</v>
      </c>
      <c r="V6" s="4">
        <v>0</v>
      </c>
      <c r="W6" s="4">
        <v>0</v>
      </c>
      <c r="X6" s="4">
        <v>2283987</v>
      </c>
      <c r="Y6" s="4">
        <v>3202131771</v>
      </c>
    </row>
    <row r="7" s="4" customFormat="1" spans="1:24">
      <c r="A7" s="4">
        <v>16682894288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44498</v>
      </c>
      <c r="G7" s="5">
        <v>44499</v>
      </c>
      <c r="H7" s="4">
        <v>1</v>
      </c>
      <c r="I7" s="4">
        <v>1</v>
      </c>
      <c r="J7" s="4">
        <v>1</v>
      </c>
      <c r="K7" s="4" t="s">
        <v>29</v>
      </c>
      <c r="L7" s="4">
        <v>333.35</v>
      </c>
      <c r="M7" s="4">
        <v>333.35</v>
      </c>
      <c r="N7" s="4" t="s">
        <v>48</v>
      </c>
      <c r="O7" s="4" t="s">
        <v>31</v>
      </c>
      <c r="P7" s="4" t="s">
        <v>32</v>
      </c>
      <c r="Q7" s="4">
        <v>0</v>
      </c>
      <c r="R7" s="6">
        <v>44497</v>
      </c>
      <c r="S7" s="5">
        <v>44502</v>
      </c>
      <c r="T7" s="4" t="s">
        <v>33</v>
      </c>
      <c r="U7" s="4">
        <v>333.35</v>
      </c>
      <c r="V7" s="4">
        <v>0</v>
      </c>
      <c r="W7" s="4">
        <v>0</v>
      </c>
      <c r="X7" s="4">
        <v>2284609</v>
      </c>
    </row>
    <row r="8" s="4" customFormat="1" spans="1:23">
      <c r="A8" s="4">
        <v>16690071633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44498</v>
      </c>
      <c r="G8" s="5">
        <v>44499</v>
      </c>
      <c r="H8" s="4">
        <v>1</v>
      </c>
      <c r="I8" s="4">
        <v>1</v>
      </c>
      <c r="J8" s="4">
        <v>1</v>
      </c>
      <c r="K8" s="4" t="s">
        <v>29</v>
      </c>
      <c r="L8" s="4">
        <v>333.35</v>
      </c>
      <c r="M8" s="4">
        <v>333.35</v>
      </c>
      <c r="N8" s="4" t="s">
        <v>49</v>
      </c>
      <c r="O8" s="4" t="s">
        <v>31</v>
      </c>
      <c r="P8" s="4" t="s">
        <v>32</v>
      </c>
      <c r="Q8" s="4">
        <v>0</v>
      </c>
      <c r="R8" s="6">
        <v>44497</v>
      </c>
      <c r="S8" s="5">
        <v>44502</v>
      </c>
      <c r="T8" s="4" t="s">
        <v>33</v>
      </c>
      <c r="U8" s="4">
        <v>333.35</v>
      </c>
      <c r="V8" s="4">
        <v>0</v>
      </c>
      <c r="W8" s="4">
        <v>0</v>
      </c>
    </row>
    <row r="9" s="4" customFormat="1" spans="1:25">
      <c r="A9" s="4">
        <v>16691082613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44498</v>
      </c>
      <c r="G9" s="5">
        <v>44499</v>
      </c>
      <c r="H9" s="4">
        <v>1</v>
      </c>
      <c r="I9" s="4">
        <v>1</v>
      </c>
      <c r="J9" s="4">
        <v>1</v>
      </c>
      <c r="K9" s="4" t="s">
        <v>29</v>
      </c>
      <c r="L9" s="4">
        <v>188.31</v>
      </c>
      <c r="M9" s="4">
        <v>188.31</v>
      </c>
      <c r="N9" s="4" t="s">
        <v>52</v>
      </c>
      <c r="O9" s="4" t="s">
        <v>31</v>
      </c>
      <c r="P9" s="4" t="s">
        <v>32</v>
      </c>
      <c r="Q9" s="4">
        <v>0</v>
      </c>
      <c r="R9" s="6">
        <v>44498</v>
      </c>
      <c r="S9" s="5">
        <v>44502</v>
      </c>
      <c r="T9" s="4" t="s">
        <v>33</v>
      </c>
      <c r="U9" s="4">
        <v>188.31</v>
      </c>
      <c r="V9" s="4">
        <v>0</v>
      </c>
      <c r="W9" s="4">
        <v>0</v>
      </c>
      <c r="X9" s="4">
        <v>2284920</v>
      </c>
      <c r="Y9" s="4">
        <v>103987961464</v>
      </c>
    </row>
    <row r="10" s="4" customFormat="1" spans="1:25">
      <c r="A10" s="4">
        <v>16691163642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44498</v>
      </c>
      <c r="G10" s="5">
        <v>44499</v>
      </c>
      <c r="H10" s="4">
        <v>1</v>
      </c>
      <c r="I10" s="4">
        <v>1</v>
      </c>
      <c r="J10" s="4">
        <v>1</v>
      </c>
      <c r="K10" s="4" t="s">
        <v>29</v>
      </c>
      <c r="L10" s="4">
        <v>410.25</v>
      </c>
      <c r="M10" s="4">
        <v>410.25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44498</v>
      </c>
      <c r="S10" s="5">
        <v>44502</v>
      </c>
      <c r="T10" s="4" t="s">
        <v>33</v>
      </c>
      <c r="U10" s="4">
        <v>410.25</v>
      </c>
      <c r="V10" s="4">
        <v>0</v>
      </c>
      <c r="W10" s="4">
        <v>0</v>
      </c>
      <c r="X10" s="4">
        <v>2284938</v>
      </c>
      <c r="Y10" s="4">
        <v>405355</v>
      </c>
    </row>
    <row r="11" s="4" customFormat="1" spans="1:23">
      <c r="A11" s="4">
        <v>16692027062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44498</v>
      </c>
      <c r="G11" s="5">
        <v>44499</v>
      </c>
      <c r="H11" s="4">
        <v>1</v>
      </c>
      <c r="I11" s="4">
        <v>1</v>
      </c>
      <c r="J11" s="4">
        <v>1</v>
      </c>
      <c r="K11" s="4" t="s">
        <v>29</v>
      </c>
      <c r="L11" s="4">
        <v>143.5</v>
      </c>
      <c r="M11" s="4">
        <v>143.5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44498</v>
      </c>
      <c r="S11" s="5">
        <v>44502</v>
      </c>
      <c r="T11" s="4" t="s">
        <v>33</v>
      </c>
      <c r="U11" s="4">
        <v>143.5</v>
      </c>
      <c r="V11" s="4">
        <v>0</v>
      </c>
      <c r="W11" s="4">
        <v>0</v>
      </c>
    </row>
    <row r="12" s="4" customFormat="1" spans="1:23">
      <c r="A12" s="4">
        <v>16692409986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44498</v>
      </c>
      <c r="G12" s="5">
        <v>44499</v>
      </c>
      <c r="H12" s="4">
        <v>1</v>
      </c>
      <c r="I12" s="4">
        <v>1</v>
      </c>
      <c r="J12" s="4">
        <v>1</v>
      </c>
      <c r="K12" s="4" t="s">
        <v>29</v>
      </c>
      <c r="L12" s="4">
        <v>224.71</v>
      </c>
      <c r="M12" s="4">
        <v>224.71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44498</v>
      </c>
      <c r="S12" s="5">
        <v>44502</v>
      </c>
      <c r="T12" s="4" t="s">
        <v>33</v>
      </c>
      <c r="U12" s="4">
        <v>224.71</v>
      </c>
      <c r="V12" s="4">
        <v>0</v>
      </c>
      <c r="W12" s="4">
        <v>0</v>
      </c>
    </row>
    <row r="13" s="4" customFormat="1" spans="1:25">
      <c r="A13" s="4">
        <v>16692998080</v>
      </c>
      <c r="B13" s="4" t="s">
        <v>25</v>
      </c>
      <c r="C13" s="4" t="s">
        <v>26</v>
      </c>
      <c r="D13" s="4" t="s">
        <v>53</v>
      </c>
      <c r="E13" s="4" t="s">
        <v>62</v>
      </c>
      <c r="F13" s="5">
        <v>44498</v>
      </c>
      <c r="G13" s="5">
        <v>44499</v>
      </c>
      <c r="H13" s="4">
        <v>1</v>
      </c>
      <c r="I13" s="4">
        <v>1</v>
      </c>
      <c r="J13" s="4">
        <v>1</v>
      </c>
      <c r="K13" s="4" t="s">
        <v>29</v>
      </c>
      <c r="L13" s="4">
        <v>320.2</v>
      </c>
      <c r="M13" s="4">
        <v>320.2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44498</v>
      </c>
      <c r="S13" s="5">
        <v>44502</v>
      </c>
      <c r="T13" s="4" t="s">
        <v>33</v>
      </c>
      <c r="U13" s="4">
        <v>320.2</v>
      </c>
      <c r="V13" s="4">
        <v>0</v>
      </c>
      <c r="W13" s="4">
        <v>0</v>
      </c>
      <c r="X13" s="4">
        <v>2285199</v>
      </c>
      <c r="Y13" s="4">
        <v>406540</v>
      </c>
    </row>
    <row r="14" s="4" customFormat="1" spans="1:24">
      <c r="A14" s="4">
        <v>16693276369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44498</v>
      </c>
      <c r="G14" s="5">
        <v>44499</v>
      </c>
      <c r="H14" s="4">
        <v>1</v>
      </c>
      <c r="I14" s="4">
        <v>1</v>
      </c>
      <c r="J14" s="4">
        <v>1</v>
      </c>
      <c r="K14" s="4" t="s">
        <v>29</v>
      </c>
      <c r="L14" s="4">
        <v>207.72</v>
      </c>
      <c r="M14" s="4">
        <v>207.72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44498</v>
      </c>
      <c r="S14" s="5">
        <v>44502</v>
      </c>
      <c r="T14" s="4" t="s">
        <v>33</v>
      </c>
      <c r="U14" s="4">
        <v>207.72</v>
      </c>
      <c r="V14" s="4">
        <v>0</v>
      </c>
      <c r="W14" s="4">
        <v>0</v>
      </c>
      <c r="X14" s="4">
        <v>2285237</v>
      </c>
    </row>
    <row r="15" s="4" customFormat="1" spans="1:25">
      <c r="A15" s="4">
        <v>16693814873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44498</v>
      </c>
      <c r="G15" s="5">
        <v>44499</v>
      </c>
      <c r="H15" s="4">
        <v>1</v>
      </c>
      <c r="I15" s="4">
        <v>1</v>
      </c>
      <c r="J15" s="4">
        <v>1</v>
      </c>
      <c r="K15" s="4" t="s">
        <v>29</v>
      </c>
      <c r="L15" s="4">
        <v>279.59</v>
      </c>
      <c r="M15" s="4">
        <v>279.59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44498</v>
      </c>
      <c r="S15" s="5">
        <v>44502</v>
      </c>
      <c r="T15" s="4" t="s">
        <v>33</v>
      </c>
      <c r="U15" s="4">
        <v>279.59</v>
      </c>
      <c r="V15" s="4">
        <v>0</v>
      </c>
      <c r="W15" s="4">
        <v>0</v>
      </c>
      <c r="X15" s="4">
        <v>2285330</v>
      </c>
      <c r="Y15" s="4">
        <v>103989449544</v>
      </c>
    </row>
    <row r="16" s="4" customFormat="1" spans="1:24">
      <c r="A16" s="4">
        <v>16694695912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44498</v>
      </c>
      <c r="G16" s="5">
        <v>44499</v>
      </c>
      <c r="H16" s="4">
        <v>1</v>
      </c>
      <c r="I16" s="4">
        <v>1</v>
      </c>
      <c r="J16" s="4">
        <v>1</v>
      </c>
      <c r="K16" s="4" t="s">
        <v>29</v>
      </c>
      <c r="L16" s="4">
        <v>235.29</v>
      </c>
      <c r="M16" s="4">
        <v>235.29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44498</v>
      </c>
      <c r="S16" s="5">
        <v>44502</v>
      </c>
      <c r="T16" s="4" t="s">
        <v>33</v>
      </c>
      <c r="U16" s="4">
        <v>235.29</v>
      </c>
      <c r="V16" s="4">
        <v>0</v>
      </c>
      <c r="W16" s="4">
        <v>0</v>
      </c>
      <c r="X16" s="4">
        <v>2285498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E25" sqref="E25"/>
    </sheetView>
  </sheetViews>
  <sheetFormatPr defaultColWidth="9" defaultRowHeight="13.5"/>
  <cols>
    <col min="1" max="1" width="12.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4">
        <v>16656268664</v>
      </c>
      <c r="B2" s="5">
        <v>44498</v>
      </c>
      <c r="C2" s="5">
        <v>44499</v>
      </c>
      <c r="D2" s="4">
        <v>188.37</v>
      </c>
      <c r="E2" s="4" t="str">
        <f>VLOOKUP(A2,HOP!A:L,12,0)</f>
        <v>188.37</v>
      </c>
      <c r="F2" s="4" t="str">
        <f>VLOOKUP(A2,HOP!A:C,3,0)</f>
        <v>2282973</v>
      </c>
      <c r="G2" s="4">
        <f>D2-E2</f>
        <v>0</v>
      </c>
      <c r="H2" s="4" t="str">
        <f>$H$1&amp;F2</f>
        <v>，2282973</v>
      </c>
      <c r="I2" s="4" t="str">
        <f>VLOOKUP(A2,HOP!A:T,20,0)</f>
        <v>直连</v>
      </c>
    </row>
    <row r="3" s="4" customFormat="1" spans="1:9">
      <c r="A3" s="4">
        <v>16659502234</v>
      </c>
      <c r="B3" s="5">
        <v>44498</v>
      </c>
      <c r="C3" s="5">
        <v>44499</v>
      </c>
      <c r="D3" s="4">
        <v>454.08</v>
      </c>
      <c r="E3" s="4" t="str">
        <f>VLOOKUP(A3,HOP!A:L,12,0)</f>
        <v>454.08</v>
      </c>
      <c r="F3" s="4" t="str">
        <f>VLOOKUP(A3,HOP!A:C,3,0)</f>
        <v>2283195</v>
      </c>
      <c r="G3" s="4">
        <f t="shared" ref="G3:G16" si="0">D3-E3</f>
        <v>0</v>
      </c>
      <c r="H3" s="4" t="str">
        <f t="shared" ref="H3:H16" si="1">$H$1&amp;F3</f>
        <v>，2283195</v>
      </c>
      <c r="I3" s="4" t="str">
        <f>VLOOKUP(A3,HOP!A:T,20,0)</f>
        <v>直连</v>
      </c>
    </row>
    <row r="4" s="4" customFormat="1" spans="1:9">
      <c r="A4" s="4">
        <v>16667737061</v>
      </c>
      <c r="B4" s="5">
        <v>44498</v>
      </c>
      <c r="C4" s="5">
        <v>44499</v>
      </c>
      <c r="D4" s="4">
        <v>148.25</v>
      </c>
      <c r="E4" s="4" t="str">
        <f>VLOOKUP(A4,HOP!A:L,12,0)</f>
        <v>148.25</v>
      </c>
      <c r="F4" s="4" t="str">
        <f>VLOOKUP(A4,HOP!A:C,3,0)</f>
        <v>2283507</v>
      </c>
      <c r="G4" s="4">
        <f t="shared" si="0"/>
        <v>0</v>
      </c>
      <c r="H4" s="4" t="str">
        <f t="shared" si="1"/>
        <v>，2283507</v>
      </c>
      <c r="I4" s="4" t="str">
        <f>VLOOKUP(A4,HOP!A:T,20,0)</f>
        <v>直连</v>
      </c>
    </row>
    <row r="5" s="4" customFormat="1" hidden="1" spans="1:10">
      <c r="A5" s="4">
        <v>16669568376</v>
      </c>
      <c r="B5" s="5">
        <v>44496</v>
      </c>
      <c r="C5" s="5">
        <v>44499</v>
      </c>
      <c r="D5" s="4">
        <v>1136.7</v>
      </c>
      <c r="E5" s="4">
        <v>1136.7</v>
      </c>
      <c r="F5" s="7" t="s">
        <v>74</v>
      </c>
      <c r="G5" s="4">
        <f t="shared" si="0"/>
        <v>0</v>
      </c>
      <c r="H5" s="4" t="str">
        <f t="shared" si="1"/>
        <v>，202110262131500020</v>
      </c>
      <c r="I5" s="4" t="s">
        <v>75</v>
      </c>
      <c r="J5" s="4">
        <v>10.26</v>
      </c>
    </row>
    <row r="6" s="4" customFormat="1" spans="1:9">
      <c r="A6" s="4">
        <v>16676430628</v>
      </c>
      <c r="B6" s="5">
        <v>44498</v>
      </c>
      <c r="C6" s="5">
        <v>44499</v>
      </c>
      <c r="D6" s="4">
        <v>524.27</v>
      </c>
      <c r="E6" s="4" t="str">
        <f>VLOOKUP(A6,HOP!A:L,12,0)</f>
        <v>524.27</v>
      </c>
      <c r="F6" s="4" t="str">
        <f>VLOOKUP(A6,HOP!A:C,3,0)</f>
        <v>2283987</v>
      </c>
      <c r="G6" s="4">
        <f t="shared" si="0"/>
        <v>0</v>
      </c>
      <c r="H6" s="4" t="str">
        <f t="shared" si="1"/>
        <v>，2283987</v>
      </c>
      <c r="I6" s="4" t="str">
        <f>VLOOKUP(A6,HOP!A:T,20,0)</f>
        <v>直连</v>
      </c>
    </row>
    <row r="7" s="4" customFormat="1" spans="1:9">
      <c r="A7" s="4">
        <v>16682894288</v>
      </c>
      <c r="B7" s="5">
        <v>44498</v>
      </c>
      <c r="C7" s="5">
        <v>44499</v>
      </c>
      <c r="D7" s="4">
        <v>333.35</v>
      </c>
      <c r="E7" s="4" t="str">
        <f>VLOOKUP(A7,HOP!A:L,12,0)</f>
        <v>333.35</v>
      </c>
      <c r="F7" s="4" t="str">
        <f>VLOOKUP(A7,HOP!A:C,3,0)</f>
        <v>2284609</v>
      </c>
      <c r="G7" s="4">
        <f t="shared" si="0"/>
        <v>0</v>
      </c>
      <c r="H7" s="4" t="str">
        <f t="shared" si="1"/>
        <v>，2284609</v>
      </c>
      <c r="I7" s="4" t="str">
        <f>VLOOKUP(A7,HOP!A:T,20,0)</f>
        <v>直连</v>
      </c>
    </row>
    <row r="8" s="4" customFormat="1" spans="1:9">
      <c r="A8" s="4">
        <v>16690071633</v>
      </c>
      <c r="B8" s="5">
        <v>44498</v>
      </c>
      <c r="C8" s="5">
        <v>44499</v>
      </c>
      <c r="D8" s="4">
        <v>333.35</v>
      </c>
      <c r="E8" s="4" t="str">
        <f>VLOOKUP(A8,HOP!A:L,12,0)</f>
        <v>333.35</v>
      </c>
      <c r="F8" s="4" t="str">
        <f>VLOOKUP(A8,HOP!A:C,3,0)</f>
        <v>2284738</v>
      </c>
      <c r="G8" s="4">
        <f t="shared" si="0"/>
        <v>0</v>
      </c>
      <c r="H8" s="4" t="str">
        <f t="shared" si="1"/>
        <v>，2284738</v>
      </c>
      <c r="I8" s="4" t="str">
        <f>VLOOKUP(A8,HOP!A:T,20,0)</f>
        <v>直连</v>
      </c>
    </row>
    <row r="9" s="4" customFormat="1" spans="1:9">
      <c r="A9" s="4">
        <v>16691082613</v>
      </c>
      <c r="B9" s="5">
        <v>44498</v>
      </c>
      <c r="C9" s="5">
        <v>44499</v>
      </c>
      <c r="D9" s="4">
        <v>188.31</v>
      </c>
      <c r="E9" s="4" t="str">
        <f>VLOOKUP(A9,HOP!A:L,12,0)</f>
        <v>188.31</v>
      </c>
      <c r="F9" s="4" t="str">
        <f>VLOOKUP(A9,HOP!A:C,3,0)</f>
        <v>2284920</v>
      </c>
      <c r="G9" s="4">
        <f t="shared" si="0"/>
        <v>0</v>
      </c>
      <c r="H9" s="4" t="str">
        <f t="shared" si="1"/>
        <v>，2284920</v>
      </c>
      <c r="I9" s="4" t="str">
        <f>VLOOKUP(A9,HOP!A:T,20,0)</f>
        <v>直连</v>
      </c>
    </row>
    <row r="10" s="4" customFormat="1" spans="1:9">
      <c r="A10" s="4">
        <v>16691163642</v>
      </c>
      <c r="B10" s="5">
        <v>44498</v>
      </c>
      <c r="C10" s="5">
        <v>44499</v>
      </c>
      <c r="D10" s="4">
        <v>410.25</v>
      </c>
      <c r="E10" s="4" t="str">
        <f>VLOOKUP(A10,HOP!A:L,12,0)</f>
        <v>410.25</v>
      </c>
      <c r="F10" s="4" t="str">
        <f>VLOOKUP(A10,HOP!A:C,3,0)</f>
        <v>2284938</v>
      </c>
      <c r="G10" s="4">
        <f t="shared" si="0"/>
        <v>0</v>
      </c>
      <c r="H10" s="4" t="str">
        <f t="shared" si="1"/>
        <v>，2284938</v>
      </c>
      <c r="I10" s="4" t="str">
        <f>VLOOKUP(A10,HOP!A:T,20,0)</f>
        <v>Saas酒店</v>
      </c>
    </row>
    <row r="11" s="4" customFormat="1" spans="1:9">
      <c r="A11" s="4">
        <v>16692027062</v>
      </c>
      <c r="B11" s="5">
        <v>44498</v>
      </c>
      <c r="C11" s="5">
        <v>44499</v>
      </c>
      <c r="D11" s="4">
        <v>143.5</v>
      </c>
      <c r="E11" s="4" t="str">
        <f>VLOOKUP(A11,HOP!A:L,12,0)</f>
        <v>143.50</v>
      </c>
      <c r="F11" s="4" t="str">
        <f>VLOOKUP(A11,HOP!A:C,3,0)</f>
        <v>2285035</v>
      </c>
      <c r="G11" s="4">
        <f t="shared" si="0"/>
        <v>0</v>
      </c>
      <c r="H11" s="4" t="str">
        <f t="shared" si="1"/>
        <v>，2285035</v>
      </c>
      <c r="I11" s="4" t="str">
        <f>VLOOKUP(A11,HOP!A:T,20,0)</f>
        <v>直连</v>
      </c>
    </row>
    <row r="12" s="4" customFormat="1" spans="1:9">
      <c r="A12" s="4">
        <v>16692409986</v>
      </c>
      <c r="B12" s="5">
        <v>44498</v>
      </c>
      <c r="C12" s="5">
        <v>44499</v>
      </c>
      <c r="D12" s="4">
        <v>224.71</v>
      </c>
      <c r="E12" s="4" t="str">
        <f>VLOOKUP(A12,HOP!A:L,12,0)</f>
        <v>224.71</v>
      </c>
      <c r="F12" s="4" t="str">
        <f>VLOOKUP(A12,HOP!A:C,3,0)</f>
        <v>2285092</v>
      </c>
      <c r="G12" s="4">
        <f t="shared" si="0"/>
        <v>0</v>
      </c>
      <c r="H12" s="4" t="str">
        <f t="shared" si="1"/>
        <v>，2285092</v>
      </c>
      <c r="I12" s="4" t="str">
        <f>VLOOKUP(A12,HOP!A:T,20,0)</f>
        <v>直连</v>
      </c>
    </row>
    <row r="13" s="4" customFormat="1" spans="1:9">
      <c r="A13" s="4">
        <v>16692998080</v>
      </c>
      <c r="B13" s="5">
        <v>44498</v>
      </c>
      <c r="C13" s="5">
        <v>44499</v>
      </c>
      <c r="D13" s="4">
        <v>320.2</v>
      </c>
      <c r="E13" s="4" t="str">
        <f>VLOOKUP(A13,HOP!A:L,12,0)</f>
        <v>320.20</v>
      </c>
      <c r="F13" s="4" t="str">
        <f>VLOOKUP(A13,HOP!A:C,3,0)</f>
        <v>2285199</v>
      </c>
      <c r="G13" s="4">
        <f t="shared" si="0"/>
        <v>0</v>
      </c>
      <c r="H13" s="4" t="str">
        <f t="shared" si="1"/>
        <v>，2285199</v>
      </c>
      <c r="I13" s="4" t="str">
        <f>VLOOKUP(A13,HOP!A:T,20,0)</f>
        <v>Saas酒店</v>
      </c>
    </row>
    <row r="14" s="4" customFormat="1" spans="1:9">
      <c r="A14" s="4">
        <v>16693276369</v>
      </c>
      <c r="B14" s="5">
        <v>44498</v>
      </c>
      <c r="C14" s="5">
        <v>44499</v>
      </c>
      <c r="D14" s="4">
        <v>207.72</v>
      </c>
      <c r="E14" s="4" t="str">
        <f>VLOOKUP(A14,HOP!A:L,12,0)</f>
        <v>207.72</v>
      </c>
      <c r="F14" s="4" t="str">
        <f>VLOOKUP(A14,HOP!A:C,3,0)</f>
        <v>2285237</v>
      </c>
      <c r="G14" s="4">
        <f t="shared" si="0"/>
        <v>0</v>
      </c>
      <c r="H14" s="4" t="str">
        <f t="shared" si="1"/>
        <v>，2285237</v>
      </c>
      <c r="I14" s="4" t="str">
        <f>VLOOKUP(A14,HOP!A:T,20,0)</f>
        <v>直连</v>
      </c>
    </row>
    <row r="15" s="4" customFormat="1" spans="1:9">
      <c r="A15" s="4">
        <v>16693814873</v>
      </c>
      <c r="B15" s="5">
        <v>44498</v>
      </c>
      <c r="C15" s="5">
        <v>44499</v>
      </c>
      <c r="D15" s="4">
        <v>279.59</v>
      </c>
      <c r="E15" s="4" t="str">
        <f>VLOOKUP(A15,HOP!A:L,12,0)</f>
        <v>279.59</v>
      </c>
      <c r="F15" s="4" t="str">
        <f>VLOOKUP(A15,HOP!A:C,3,0)</f>
        <v>2285330</v>
      </c>
      <c r="G15" s="4">
        <f t="shared" si="0"/>
        <v>0</v>
      </c>
      <c r="H15" s="4" t="str">
        <f t="shared" si="1"/>
        <v>，2285330</v>
      </c>
      <c r="I15" s="4" t="str">
        <f>VLOOKUP(A15,HOP!A:T,20,0)</f>
        <v>直连</v>
      </c>
    </row>
    <row r="16" s="4" customFormat="1" spans="1:9">
      <c r="A16" s="4">
        <v>16694695912</v>
      </c>
      <c r="B16" s="5">
        <v>44498</v>
      </c>
      <c r="C16" s="5">
        <v>44499</v>
      </c>
      <c r="D16" s="4">
        <v>235.29</v>
      </c>
      <c r="E16" s="4" t="str">
        <f>VLOOKUP(A16,HOP!A:L,12,0)</f>
        <v>235.29</v>
      </c>
      <c r="F16" s="4" t="str">
        <f>VLOOKUP(A16,HOP!A:C,3,0)</f>
        <v>2285498</v>
      </c>
      <c r="G16" s="4">
        <f t="shared" si="0"/>
        <v>0</v>
      </c>
      <c r="H16" s="4" t="str">
        <f t="shared" si="1"/>
        <v>，2285498</v>
      </c>
      <c r="I16" s="4" t="str">
        <f>VLOOKUP(A16,HOP!A:T,20,0)</f>
        <v>直连</v>
      </c>
    </row>
    <row r="18" spans="4:4">
      <c r="D18" s="4">
        <f>SUM(D2:D17)</f>
        <v>5127.94</v>
      </c>
    </row>
    <row r="21" spans="1:5">
      <c r="A21" s="4" t="s">
        <v>76</v>
      </c>
      <c r="D21" s="4">
        <v>3260.79</v>
      </c>
      <c r="E21" s="4">
        <v>3965.53</v>
      </c>
    </row>
    <row r="22" spans="1:5">
      <c r="A22" s="4" t="s">
        <v>77</v>
      </c>
      <c r="D22" s="4">
        <v>730.45</v>
      </c>
      <c r="E22" s="4">
        <v>888.32</v>
      </c>
    </row>
    <row r="23" spans="1:5">
      <c r="A23" s="4" t="s">
        <v>78</v>
      </c>
      <c r="D23" s="4">
        <v>1136.7</v>
      </c>
      <c r="E23" s="4">
        <v>1382.37</v>
      </c>
    </row>
    <row r="24" spans="1:5">
      <c r="A24" s="4" t="s">
        <v>79</v>
      </c>
      <c r="D24" s="4">
        <f>SUBTOTAL(9,D21:D23)</f>
        <v>5127.94</v>
      </c>
      <c r="E24" s="4">
        <f>SUBTOTAL(9,E21:E23)</f>
        <v>6236.22</v>
      </c>
    </row>
    <row r="25" spans="1:1">
      <c r="A25" s="4" t="s">
        <v>80</v>
      </c>
    </row>
  </sheetData>
  <autoFilter ref="A1:XFD25">
    <filterColumn colId="8">
      <filters blank="1">
        <filter val="Saas酒店"/>
        <filter val="直连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</row>
    <row r="2" s="1" customFormat="1" spans="1:20">
      <c r="A2" s="3">
        <v>16694695912</v>
      </c>
      <c r="B2" s="1" t="s">
        <v>98</v>
      </c>
      <c r="C2" s="1" t="s">
        <v>99</v>
      </c>
      <c r="D2" s="1" t="s">
        <v>100</v>
      </c>
      <c r="E2" s="1" t="s">
        <v>72</v>
      </c>
      <c r="F2" s="1" t="s">
        <v>98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</row>
    <row r="3" s="1" customFormat="1" spans="1:20">
      <c r="A3" s="3">
        <v>16693814873</v>
      </c>
      <c r="B3" s="1" t="s">
        <v>98</v>
      </c>
      <c r="C3" s="1" t="s">
        <v>112</v>
      </c>
      <c r="D3" s="1" t="s">
        <v>113</v>
      </c>
      <c r="E3" s="1" t="s">
        <v>69</v>
      </c>
      <c r="F3" s="1" t="s">
        <v>98</v>
      </c>
      <c r="G3" s="1" t="s">
        <v>101</v>
      </c>
      <c r="H3" s="1" t="s">
        <v>102</v>
      </c>
      <c r="I3" s="1" t="s">
        <v>114</v>
      </c>
      <c r="J3" s="1" t="s">
        <v>104</v>
      </c>
      <c r="K3" s="1" t="s">
        <v>114</v>
      </c>
      <c r="L3" s="1" t="s">
        <v>114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115</v>
      </c>
      <c r="R3" s="1" t="s">
        <v>109</v>
      </c>
      <c r="S3" s="1" t="s">
        <v>110</v>
      </c>
      <c r="T3" s="1" t="s">
        <v>111</v>
      </c>
    </row>
    <row r="4" s="1" customFormat="1" spans="1:20">
      <c r="A4" s="3">
        <v>16693276369</v>
      </c>
      <c r="B4" s="1" t="s">
        <v>98</v>
      </c>
      <c r="C4" s="1" t="s">
        <v>116</v>
      </c>
      <c r="D4" s="1" t="s">
        <v>117</v>
      </c>
      <c r="E4" s="1" t="s">
        <v>66</v>
      </c>
      <c r="F4" s="1" t="s">
        <v>98</v>
      </c>
      <c r="G4" s="1" t="s">
        <v>101</v>
      </c>
      <c r="H4" s="1" t="s">
        <v>102</v>
      </c>
      <c r="I4" s="1" t="s">
        <v>118</v>
      </c>
      <c r="J4" s="1" t="s">
        <v>104</v>
      </c>
      <c r="K4" s="1" t="s">
        <v>118</v>
      </c>
      <c r="L4" s="1" t="s">
        <v>118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119</v>
      </c>
      <c r="R4" s="1" t="s">
        <v>109</v>
      </c>
      <c r="S4" s="1" t="s">
        <v>110</v>
      </c>
      <c r="T4" s="1" t="s">
        <v>111</v>
      </c>
    </row>
    <row r="5" s="1" customFormat="1" spans="1:20">
      <c r="A5" s="3">
        <v>16692998080</v>
      </c>
      <c r="B5" s="1" t="s">
        <v>98</v>
      </c>
      <c r="C5" s="1" t="s">
        <v>120</v>
      </c>
      <c r="D5" s="1" t="s">
        <v>121</v>
      </c>
      <c r="E5" s="1" t="s">
        <v>63</v>
      </c>
      <c r="F5" s="1" t="s">
        <v>98</v>
      </c>
      <c r="G5" s="1" t="s">
        <v>101</v>
      </c>
      <c r="H5" s="1" t="s">
        <v>102</v>
      </c>
      <c r="I5" s="1" t="s">
        <v>122</v>
      </c>
      <c r="J5" s="1" t="s">
        <v>104</v>
      </c>
      <c r="K5" s="1" t="s">
        <v>122</v>
      </c>
      <c r="L5" s="1" t="s">
        <v>122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123</v>
      </c>
      <c r="R5" s="1" t="s">
        <v>109</v>
      </c>
      <c r="S5" s="1" t="s">
        <v>110</v>
      </c>
      <c r="T5" s="1" t="s">
        <v>124</v>
      </c>
    </row>
    <row r="6" s="1" customFormat="1" spans="1:20">
      <c r="A6" s="3">
        <v>16692409986</v>
      </c>
      <c r="B6" s="1" t="s">
        <v>98</v>
      </c>
      <c r="C6" s="1" t="s">
        <v>125</v>
      </c>
      <c r="D6" s="1" t="s">
        <v>126</v>
      </c>
      <c r="E6" s="1" t="s">
        <v>61</v>
      </c>
      <c r="F6" s="1" t="s">
        <v>98</v>
      </c>
      <c r="G6" s="1" t="s">
        <v>101</v>
      </c>
      <c r="H6" s="1" t="s">
        <v>102</v>
      </c>
      <c r="I6" s="1" t="s">
        <v>127</v>
      </c>
      <c r="J6" s="1" t="s">
        <v>104</v>
      </c>
      <c r="K6" s="1" t="s">
        <v>127</v>
      </c>
      <c r="L6" s="1" t="s">
        <v>127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128</v>
      </c>
      <c r="R6" s="1" t="s">
        <v>109</v>
      </c>
      <c r="S6" s="1" t="s">
        <v>110</v>
      </c>
      <c r="T6" s="1" t="s">
        <v>111</v>
      </c>
    </row>
    <row r="7" s="1" customFormat="1" spans="1:20">
      <c r="A7" s="3">
        <v>16692027062</v>
      </c>
      <c r="B7" s="1" t="s">
        <v>98</v>
      </c>
      <c r="C7" s="1" t="s">
        <v>129</v>
      </c>
      <c r="D7" s="1" t="s">
        <v>130</v>
      </c>
      <c r="E7" s="1" t="s">
        <v>58</v>
      </c>
      <c r="F7" s="1" t="s">
        <v>98</v>
      </c>
      <c r="G7" s="1" t="s">
        <v>101</v>
      </c>
      <c r="H7" s="1" t="s">
        <v>102</v>
      </c>
      <c r="I7" s="1" t="s">
        <v>131</v>
      </c>
      <c r="J7" s="1" t="s">
        <v>104</v>
      </c>
      <c r="K7" s="1" t="s">
        <v>131</v>
      </c>
      <c r="L7" s="1" t="s">
        <v>131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132</v>
      </c>
      <c r="R7" s="1" t="s">
        <v>109</v>
      </c>
      <c r="S7" s="1" t="s">
        <v>110</v>
      </c>
      <c r="T7" s="1" t="s">
        <v>111</v>
      </c>
    </row>
    <row r="8" s="1" customFormat="1" spans="1:20">
      <c r="A8" s="3">
        <v>16691163642</v>
      </c>
      <c r="B8" s="1" t="s">
        <v>98</v>
      </c>
      <c r="C8" s="1" t="s">
        <v>133</v>
      </c>
      <c r="D8" s="1" t="s">
        <v>121</v>
      </c>
      <c r="E8" s="1" t="s">
        <v>55</v>
      </c>
      <c r="F8" s="1" t="s">
        <v>98</v>
      </c>
      <c r="G8" s="1" t="s">
        <v>101</v>
      </c>
      <c r="H8" s="1" t="s">
        <v>102</v>
      </c>
      <c r="I8" s="1" t="s">
        <v>134</v>
      </c>
      <c r="J8" s="1" t="s">
        <v>104</v>
      </c>
      <c r="K8" s="1" t="s">
        <v>134</v>
      </c>
      <c r="L8" s="1" t="s">
        <v>134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135</v>
      </c>
      <c r="R8" s="1" t="s">
        <v>109</v>
      </c>
      <c r="S8" s="1" t="s">
        <v>110</v>
      </c>
      <c r="T8" s="1" t="s">
        <v>124</v>
      </c>
    </row>
    <row r="9" s="1" customFormat="1" spans="1:20">
      <c r="A9" s="3">
        <v>16691082613</v>
      </c>
      <c r="B9" s="1" t="s">
        <v>98</v>
      </c>
      <c r="C9" s="1" t="s">
        <v>136</v>
      </c>
      <c r="D9" s="1" t="s">
        <v>137</v>
      </c>
      <c r="E9" s="1" t="s">
        <v>52</v>
      </c>
      <c r="F9" s="1" t="s">
        <v>98</v>
      </c>
      <c r="G9" s="1" t="s">
        <v>101</v>
      </c>
      <c r="H9" s="1" t="s">
        <v>102</v>
      </c>
      <c r="I9" s="1" t="s">
        <v>138</v>
      </c>
      <c r="J9" s="1" t="s">
        <v>104</v>
      </c>
      <c r="K9" s="1" t="s">
        <v>138</v>
      </c>
      <c r="L9" s="1" t="s">
        <v>138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139</v>
      </c>
      <c r="R9" s="1" t="s">
        <v>109</v>
      </c>
      <c r="S9" s="1" t="s">
        <v>110</v>
      </c>
      <c r="T9" s="1" t="s">
        <v>111</v>
      </c>
    </row>
    <row r="10" s="1" customFormat="1" spans="1:20">
      <c r="A10" s="3">
        <v>16690071633</v>
      </c>
      <c r="B10" s="1" t="s">
        <v>140</v>
      </c>
      <c r="C10" s="1" t="s">
        <v>141</v>
      </c>
      <c r="D10" s="1" t="s">
        <v>142</v>
      </c>
      <c r="E10" s="1" t="s">
        <v>49</v>
      </c>
      <c r="F10" s="1" t="s">
        <v>98</v>
      </c>
      <c r="G10" s="1" t="s">
        <v>101</v>
      </c>
      <c r="H10" s="1" t="s">
        <v>102</v>
      </c>
      <c r="I10" s="1" t="s">
        <v>143</v>
      </c>
      <c r="J10" s="1" t="s">
        <v>104</v>
      </c>
      <c r="K10" s="1" t="s">
        <v>143</v>
      </c>
      <c r="L10" s="1" t="s">
        <v>143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144</v>
      </c>
      <c r="R10" s="1" t="s">
        <v>109</v>
      </c>
      <c r="S10" s="1" t="s">
        <v>110</v>
      </c>
      <c r="T10" s="1" t="s">
        <v>111</v>
      </c>
    </row>
    <row r="11" s="1" customFormat="1" spans="1:20">
      <c r="A11" s="3">
        <v>16682894288</v>
      </c>
      <c r="B11" s="1" t="s">
        <v>140</v>
      </c>
      <c r="C11" s="1" t="s">
        <v>145</v>
      </c>
      <c r="D11" s="1" t="s">
        <v>142</v>
      </c>
      <c r="E11" s="1" t="s">
        <v>48</v>
      </c>
      <c r="F11" s="1" t="s">
        <v>98</v>
      </c>
      <c r="G11" s="1" t="s">
        <v>101</v>
      </c>
      <c r="H11" s="1" t="s">
        <v>102</v>
      </c>
      <c r="I11" s="1" t="s">
        <v>143</v>
      </c>
      <c r="J11" s="1" t="s">
        <v>104</v>
      </c>
      <c r="K11" s="1" t="s">
        <v>143</v>
      </c>
      <c r="L11" s="1" t="s">
        <v>143</v>
      </c>
      <c r="M11" s="1" t="s">
        <v>105</v>
      </c>
      <c r="N11" s="1" t="s">
        <v>105</v>
      </c>
      <c r="O11" s="1" t="s">
        <v>106</v>
      </c>
      <c r="P11" s="1" t="s">
        <v>107</v>
      </c>
      <c r="Q11" s="1" t="s">
        <v>146</v>
      </c>
      <c r="R11" s="1" t="s">
        <v>109</v>
      </c>
      <c r="S11" s="1" t="s">
        <v>110</v>
      </c>
      <c r="T11" s="1" t="s">
        <v>111</v>
      </c>
    </row>
    <row r="12" s="1" customFormat="1" spans="1:20">
      <c r="A12" s="3">
        <v>16676430628</v>
      </c>
      <c r="B12" s="1" t="s">
        <v>147</v>
      </c>
      <c r="C12" s="1" t="s">
        <v>148</v>
      </c>
      <c r="D12" s="1" t="s">
        <v>149</v>
      </c>
      <c r="E12" s="1" t="s">
        <v>45</v>
      </c>
      <c r="F12" s="1" t="s">
        <v>98</v>
      </c>
      <c r="G12" s="1" t="s">
        <v>101</v>
      </c>
      <c r="H12" s="1" t="s">
        <v>102</v>
      </c>
      <c r="I12" s="1" t="s">
        <v>150</v>
      </c>
      <c r="J12" s="1" t="s">
        <v>104</v>
      </c>
      <c r="K12" s="1" t="s">
        <v>150</v>
      </c>
      <c r="L12" s="1" t="s">
        <v>150</v>
      </c>
      <c r="M12" s="1" t="s">
        <v>105</v>
      </c>
      <c r="N12" s="1" t="s">
        <v>105</v>
      </c>
      <c r="O12" s="1" t="s">
        <v>106</v>
      </c>
      <c r="P12" s="1" t="s">
        <v>107</v>
      </c>
      <c r="Q12" s="1" t="s">
        <v>151</v>
      </c>
      <c r="R12" s="1" t="s">
        <v>109</v>
      </c>
      <c r="S12" s="1" t="s">
        <v>110</v>
      </c>
      <c r="T12" s="1" t="s">
        <v>111</v>
      </c>
    </row>
    <row r="13" s="1" customFormat="1" spans="1:20">
      <c r="A13" s="3">
        <v>16667737061</v>
      </c>
      <c r="B13" s="1" t="s">
        <v>152</v>
      </c>
      <c r="C13" s="1" t="s">
        <v>153</v>
      </c>
      <c r="D13" s="1" t="s">
        <v>154</v>
      </c>
      <c r="E13" s="1" t="s">
        <v>39</v>
      </c>
      <c r="F13" s="1" t="s">
        <v>98</v>
      </c>
      <c r="G13" s="1" t="s">
        <v>101</v>
      </c>
      <c r="H13" s="1" t="s">
        <v>102</v>
      </c>
      <c r="I13" s="1" t="s">
        <v>155</v>
      </c>
      <c r="J13" s="1" t="s">
        <v>104</v>
      </c>
      <c r="K13" s="1" t="s">
        <v>155</v>
      </c>
      <c r="L13" s="1" t="s">
        <v>155</v>
      </c>
      <c r="M13" s="1" t="s">
        <v>105</v>
      </c>
      <c r="N13" s="1" t="s">
        <v>105</v>
      </c>
      <c r="O13" s="1" t="s">
        <v>106</v>
      </c>
      <c r="P13" s="1" t="s">
        <v>107</v>
      </c>
      <c r="Q13" s="1" t="s">
        <v>156</v>
      </c>
      <c r="R13" s="1" t="s">
        <v>109</v>
      </c>
      <c r="S13" s="1" t="s">
        <v>110</v>
      </c>
      <c r="T13" s="1" t="s">
        <v>111</v>
      </c>
    </row>
    <row r="14" s="1" customFormat="1" spans="1:20">
      <c r="A14" s="3">
        <v>16659502234</v>
      </c>
      <c r="B14" s="1" t="s">
        <v>157</v>
      </c>
      <c r="C14" s="1" t="s">
        <v>158</v>
      </c>
      <c r="D14" s="1" t="s">
        <v>159</v>
      </c>
      <c r="E14" s="1" t="s">
        <v>36</v>
      </c>
      <c r="F14" s="1" t="s">
        <v>98</v>
      </c>
      <c r="G14" s="1" t="s">
        <v>101</v>
      </c>
      <c r="H14" s="1" t="s">
        <v>102</v>
      </c>
      <c r="I14" s="1" t="s">
        <v>160</v>
      </c>
      <c r="J14" s="1" t="s">
        <v>104</v>
      </c>
      <c r="K14" s="1" t="s">
        <v>160</v>
      </c>
      <c r="L14" s="1" t="s">
        <v>160</v>
      </c>
      <c r="M14" s="1" t="s">
        <v>105</v>
      </c>
      <c r="N14" s="1" t="s">
        <v>105</v>
      </c>
      <c r="O14" s="1" t="s">
        <v>106</v>
      </c>
      <c r="P14" s="1" t="s">
        <v>107</v>
      </c>
      <c r="Q14" s="1" t="s">
        <v>161</v>
      </c>
      <c r="R14" s="1" t="s">
        <v>109</v>
      </c>
      <c r="S14" s="1" t="s">
        <v>110</v>
      </c>
      <c r="T14" s="1" t="s">
        <v>111</v>
      </c>
    </row>
    <row r="15" s="1" customFormat="1" spans="1:20">
      <c r="A15" s="3">
        <v>16656268664</v>
      </c>
      <c r="B15" s="1" t="s">
        <v>157</v>
      </c>
      <c r="C15" s="1" t="s">
        <v>162</v>
      </c>
      <c r="D15" s="1" t="s">
        <v>163</v>
      </c>
      <c r="E15" s="1" t="s">
        <v>30</v>
      </c>
      <c r="F15" s="1" t="s">
        <v>98</v>
      </c>
      <c r="G15" s="1" t="s">
        <v>101</v>
      </c>
      <c r="H15" s="1" t="s">
        <v>102</v>
      </c>
      <c r="I15" s="1" t="s">
        <v>164</v>
      </c>
      <c r="J15" s="1" t="s">
        <v>104</v>
      </c>
      <c r="K15" s="1" t="s">
        <v>164</v>
      </c>
      <c r="L15" s="1" t="s">
        <v>164</v>
      </c>
      <c r="M15" s="1" t="s">
        <v>105</v>
      </c>
      <c r="N15" s="1" t="s">
        <v>105</v>
      </c>
      <c r="O15" s="1" t="s">
        <v>106</v>
      </c>
      <c r="P15" s="1" t="s">
        <v>107</v>
      </c>
      <c r="Q15" s="1" t="s">
        <v>165</v>
      </c>
      <c r="R15" s="1" t="s">
        <v>109</v>
      </c>
      <c r="S15" s="1" t="s">
        <v>110</v>
      </c>
      <c r="T15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2021-11-02T02:16:45Z</dcterms:created>
  <dcterms:modified xsi:type="dcterms:W3CDTF">2021-11-02T02:34:05Z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90CE9ED76E244142A2BAAB572A6222C9</vt:lpwstr>
  </property>
  <property fmtid="{D5CDD505-2E9C-101B-9397-08002B2CF9AE}" pid="3" name="KSOProductBuildVer">
    <vt:lpwstr>2052-11.1.0.10938</vt:lpwstr>
  </property>
</Properties>
</file>