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<sst xmlns="http://schemas.openxmlformats.org/spreadsheetml/2006/main" count="233" uniqueCount="121">
  <si>
    <t>去哪儿网酒店预付对账单</t>
  </si>
  <si>
    <t>供应商名称：</t>
  </si>
  <si>
    <t>遇见时光</t>
  </si>
  <si>
    <t>结算周期：</t>
  </si>
  <si>
    <t>2021-10-31至2021-11-01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</si>
  <si>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</si>
  <si>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</si>
  <si>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</si>
  <si>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</si>
  <si>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</si>
  <si>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</si>
  <si>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</si>
  <si>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</si>
  <si>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</si>
  <si>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</si>
  <si>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</si>
  <si>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</si>
  <si>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</si>
  <si>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</si>
  <si>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</si>
  <si>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¥2,057.00</t>
  </si>
  <si>
    <t>¥269.00</t>
  </si>
  <si>
    <t>¥1,788.00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</si>
  <si>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</si>
  <si>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</si>
  <si>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</si>
  <si>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</si>
  <si>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</si>
  <si>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</si>
  <si>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</si>
  <si>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</si>
  <si>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</si>
  <si>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</si>
  <si>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</si>
  <si>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</si>
  <si>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</si>
  <si>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</si>
  <si>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</si>
  <si>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</si>
  <si>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</si>
  <si>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</si>
  <si>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</si>
  <si>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</si>
  <si>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</si>
  <si>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</si>
  <si>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</si>
  <si>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</si>
  <si>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</si>
  <si>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</si>
  <si>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</si>
  <si>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</si>
  <si>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</si>
  <si>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</si>
  <si>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</si>
  <si>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</si>
  <si>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</si>
  <si>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</si>
  <si>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</si>
  <si>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</si>
  <si>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</si>
  <si>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</si>
  <si>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</si>
  <si>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</si>
  <si>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</si>
  <si>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</si>
  <si>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</si>
  <si>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</si>
  <si>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</si>
  <si>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</si>
  <si>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102782631418</t>
  </si>
  <si>
    <t>酒店预付</t>
  </si>
  <si>
    <t>否</t>
  </si>
  <si>
    <t>普通</t>
  </si>
  <si>
    <t>275059455</t>
  </si>
  <si>
    <t>理县古尔沟华美达温泉度假酒店</t>
  </si>
  <si>
    <t>1616855</t>
  </si>
  <si>
    <t>杨万洋</t>
  </si>
  <si>
    <t>2021-10-11</t>
  </si>
  <si>
    <t>2021-10-31</t>
  </si>
  <si>
    <t>2021-11-01</t>
  </si>
  <si>
    <t>花田木屋温泉双床房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</si>
  <si>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</si>
  <si>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</si>
  <si>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</si>
  <si>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</si>
  <si>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</si>
  <si>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</si>
  <si>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</si>
  <si>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</si>
  <si>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</si>
  <si>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</si>
  <si>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</si>
  <si>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</si>
  <si>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A211102095357481</t>
  </si>
  <si>
    <r>
      <t>总计：</t>
    </r>
    <r>
      <rPr>
        <sz val="10"/>
        <rFont val="Arial"/>
        <charset val="134"/>
      </rPr>
      <t>1788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</si>
  <si>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</si>
  <si>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</si>
  <si>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</si>
  <si>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</si>
  <si>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</si>
  <si>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</si>
  <si>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</si>
  <si>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</si>
  <si>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</si>
  <si>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</si>
  <si>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</si>
  <si>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</si>
  <si>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</si>
  <si>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</si>
  <si>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</si>
  <si>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</si>
  <si>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2275628</t>
  </si>
  <si>
    <t>--</t>
  </si>
  <si>
    <t>1788.00</t>
  </si>
  <si>
    <t>RMB</t>
  </si>
  <si>
    <t>0</t>
  </si>
  <si>
    <t>0.00</t>
  </si>
  <si>
    <t>龙卷风国内直连</t>
  </si>
  <si>
    <t>2021-10-11 15:17:17</t>
  </si>
  <si>
    <t>汇智国际旅游发展有限公司</t>
  </si>
  <si>
    <t>直连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</si>
</sst>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18" borderId="12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1" fillId="23" borderId="15" applyNumberFormat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2" fillId="23" borderId="11" applyNumberFormat="0" applyAlignment="0" applyProtection="0">
      <alignment vertical="center"/>
    </xf>
    <xf numFmtId="0" fontId="33" fillId="26" borderId="16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78</v>
      </c>
      <c r="P2" s="7" t="s">
        <v>79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80</v>
      </c>
      <c r="AF2" t="s">
        <v>81</v>
      </c>
      <c r="AG2" t="s">
        <v>71</v>
      </c>
      <c r="AH2" t="s">
        <v>19</v>
      </c>
    </row>
    <row r="3" customHeight="1" spans="1:32">
      <c r="A3" s="10" t="s">
        <v>82</v>
      </c>
      <c r="B3" s="10"/>
      <c r="C3" s="10" t="s">
        <v>83</v>
      </c>
      <c r="D3" s="10"/>
      <c r="E3" s="10"/>
      <c r="F3" s="10"/>
      <c r="G3" s="10" t="s">
        <v>83</v>
      </c>
      <c r="H3" s="10" t="s">
        <v>83</v>
      </c>
      <c r="I3" s="10" t="s">
        <v>83</v>
      </c>
      <c r="J3" s="10" t="s">
        <v>83</v>
      </c>
      <c r="K3" s="10" t="s">
        <v>83</v>
      </c>
      <c r="L3" s="10" t="s">
        <v>83</v>
      </c>
      <c r="M3" s="10" t="s">
        <v>83</v>
      </c>
      <c r="N3" s="10" t="s">
        <v>83</v>
      </c>
      <c r="O3" s="10" t="s">
        <v>83</v>
      </c>
      <c r="P3" s="10" t="s">
        <v>83</v>
      </c>
      <c r="Q3" s="10"/>
      <c r="R3" s="13" t="s">
        <v>20</v>
      </c>
      <c r="S3" s="13" t="s">
        <v>19</v>
      </c>
      <c r="T3" s="10" t="s">
        <v>83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83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84</v>
      </c>
      <c r="B1" s="4" t="s">
        <v>85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86</v>
      </c>
      <c r="H1" s="4" t="s">
        <v>87</v>
      </c>
      <c r="I1" s="4" t="s">
        <v>13</v>
      </c>
      <c r="J1" s="4" t="s">
        <v>17</v>
      </c>
      <c r="K1" s="4" t="s">
        <v>18</v>
      </c>
      <c r="L1" s="9" t="s">
        <v>88</v>
      </c>
      <c r="M1" s="4" t="s">
        <v>89</v>
      </c>
      <c r="N1" s="4" t="s">
        <v>90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91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E28" sqref="E2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92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1788</v>
      </c>
      <c r="E2" t="str">
        <f>VLOOKUP(A2,HOP!A:L,12,0)</f>
        <v>1788.00</v>
      </c>
      <c r="F2" t="str">
        <f>VLOOKUP(A2,HOP!A:C,3,0)</f>
        <v>2275628</v>
      </c>
      <c r="G2">
        <f>D2-E2</f>
        <v>0</v>
      </c>
      <c r="H2" t="str">
        <f>$H$1&amp;F2</f>
        <v>，2275628</v>
      </c>
      <c r="I2" t="str">
        <f>VLOOKUP(A2,HOP!A:T,20,0)</f>
        <v>直连</v>
      </c>
    </row>
    <row r="4" ht="14.25" spans="4:4">
      <c r="D4" s="8" t="s">
        <v>22</v>
      </c>
    </row>
    <row r="8" spans="1:1">
      <c r="A8" t="s">
        <v>93</v>
      </c>
    </row>
    <row r="9" spans="1:1">
      <c r="A9" s="5" t="s">
        <v>94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"/>
  <sheetViews>
    <sheetView workbookViewId="0">
      <selection activeCell="D1" sqref="D$1:D$1048576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0">
      <c r="A1" s="2" t="s">
        <v>95</v>
      </c>
      <c r="B1" s="2" t="s">
        <v>96</v>
      </c>
      <c r="C1" s="2" t="s">
        <v>97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</row>
    <row r="2" s="1" customFormat="1" spans="1:20">
      <c r="A2" s="1" t="s">
        <v>69</v>
      </c>
      <c r="B2" s="1" t="s">
        <v>77</v>
      </c>
      <c r="C2" s="1" t="s">
        <v>111</v>
      </c>
      <c r="D2" s="1" t="s">
        <v>74</v>
      </c>
      <c r="E2" s="1" t="s">
        <v>76</v>
      </c>
      <c r="F2" s="1" t="s">
        <v>78</v>
      </c>
      <c r="G2" s="1" t="s">
        <v>79</v>
      </c>
      <c r="H2" s="1" t="s">
        <v>112</v>
      </c>
      <c r="I2" s="1" t="s">
        <v>113</v>
      </c>
      <c r="J2" s="1" t="s">
        <v>114</v>
      </c>
      <c r="K2" s="1" t="s">
        <v>113</v>
      </c>
      <c r="L2" s="1" t="s">
        <v>113</v>
      </c>
      <c r="M2" s="1" t="s">
        <v>115</v>
      </c>
      <c r="N2" s="1" t="s">
        <v>115</v>
      </c>
      <c r="O2" s="1" t="s">
        <v>116</v>
      </c>
      <c r="P2" s="1" t="s">
        <v>117</v>
      </c>
      <c r="Q2" s="1" t="s">
        <v>118</v>
      </c>
      <c r="R2" s="1" t="s">
        <v>71</v>
      </c>
      <c r="S2" s="1" t="s">
        <v>119</v>
      </c>
      <c r="T2" s="1" t="s">
        <v>120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2021-11-02T01:52:59Z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68CB6315CB394964B6FF9AA00A9FF619</vt:lpwstr>
  </property>
</Properties>
</file>