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<sst xmlns="http://schemas.openxmlformats.org/spreadsheetml/2006/main" count="871" uniqueCount="344">
  <si>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</si>
  <si>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</si>
  <si>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</si>
  <si>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</si>
  <si>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</si>
  <si>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</si>
  <si>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</si>
  <si>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</si>
  <si>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</si>
  <si>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</si>
  <si>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</si>
  <si>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</si>
  <si>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</si>
  <si>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</si>
  <si>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</si>
  <si>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</si>
  <si>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</si>
  <si>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</si>
  <si>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</si>
  <si>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</si>
  <si>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</si>
  <si>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</si>
  <si>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</si>
  <si>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</si>
  <si>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</si>
  <si>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</si>
  <si>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</si>
  <si>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[埃尔姆斯福德]埃尔姆斯福德戴斯酒店(Days Inn by Wyndham Elmsford)(39890537)</t>
  </si>
  <si>
    <t>标准间1特大床(至少连住2晚及以上)&lt;2人入住&gt;&lt;不退款&gt;&lt;早餐&gt;</t>
  </si>
  <si>
    <t>USD</t>
  </si>
  <si>
    <t>Dudley/Dennis</t>
  </si>
  <si>
    <t>CA6352211101USD-W</t>
  </si>
  <si>
    <t>未提现</t>
  </si>
  <si>
    <t>携程开票</t>
  </si>
  <si>
    <t>83853EC060164</t>
  </si>
  <si>
    <t>[德班]潘若迪酒店(Parade Hotel)(39486483)</t>
  </si>
  <si>
    <t>双床房(至少连住2晚及以上)&lt;2人入住&gt;&lt;不退款&gt;</t>
  </si>
  <si>
    <t>mofokeng/matsiliso,mofokeng/matsiliso</t>
  </si>
  <si>
    <t>[卡泽诺维亚]林克连旅馆(The Lincklaen House)(39510189)</t>
  </si>
  <si>
    <t>客房2张双人床(至少连住2晚及以上)&lt;2人入住&gt;&lt;不退款&gt;&lt;早餐&gt;</t>
  </si>
  <si>
    <t>DellAquila/Lillian</t>
  </si>
  <si>
    <t>[韦斯特利]逸景酒店(Pleasant View Inn)(39964404)</t>
  </si>
  <si>
    <t>客房1张大床（海景）&lt;2人入住&gt;&lt;不退款&gt;</t>
  </si>
  <si>
    <t>springstube/lynn</t>
  </si>
  <si>
    <t>[卡顿伍德]酒馆酒店(The Tavern Hotel)(39911092)</t>
  </si>
  <si>
    <t>开放式套房&lt;2人入住&gt;&lt;不退款&gt;&lt;早餐&gt;</t>
  </si>
  <si>
    <t>Santos/Celestino</t>
  </si>
  <si>
    <t>[戴德伍德]戴得伍德旅馆(The Lodge at Deadwood)(39902376)</t>
  </si>
  <si>
    <t>豪华客房2张大床&lt;2人入住&gt;&lt;不退款&gt;</t>
  </si>
  <si>
    <t>Tyler/Dianna</t>
  </si>
  <si>
    <t>61991SC046170</t>
  </si>
  <si>
    <t>[奥兰多]奥兰多格兰德湖丽兹卡尔顿酒店(The Ritz-Carlton Orlando, Grande Lakes)(17463775)</t>
  </si>
  <si>
    <t>湖景两张双人床房(至少连住2晚及以上)&lt;2人入住&gt;&lt;不退款&gt;</t>
  </si>
  <si>
    <t>Morris/Nellie</t>
  </si>
  <si>
    <t>[番红花城]古尔达利精品酒店(Gül Dali Butik Otel)(39561351)</t>
  </si>
  <si>
    <t>家庭间(至少连住2晚及以上)&lt;2人入住&gt;&lt;不退款&gt;&lt;早餐&gt;</t>
  </si>
  <si>
    <t>Uysal/Mustafa Fevzi,Yaman Uysal/Hande Hanife</t>
  </si>
  <si>
    <t>Mobil uygulamada onaylandi</t>
  </si>
  <si>
    <t>[吉隆坡]吉隆坡服务式套房签名酒店(The Signature Hotel &amp; Serviced Suites Kuala Lumpur)(48356269)</t>
  </si>
  <si>
    <t>大床单间&lt;2人入住&gt;&lt;不退款&gt;</t>
  </si>
  <si>
    <t>chong lee/Teck,chong lee/Teck</t>
  </si>
  <si>
    <t>SLL76069</t>
  </si>
  <si>
    <t>[温哥华]华美达温德姆华市中心酒店(Ramada by Wyndham Vancouver Downtown)(8857535)</t>
  </si>
  <si>
    <t>酒店随机房型(至少连住2晚及以上)&lt;2人入住&gt;&lt;不退款&gt;</t>
  </si>
  <si>
    <t>Vitorino/Anthony,Zhang/Amy</t>
  </si>
  <si>
    <t>[弗罗茨瓦夫]沁园酒店(Patio Hotel)(39927470)</t>
  </si>
  <si>
    <t>豪华双人间&lt;不退款&gt;&lt;2人入住&gt;</t>
  </si>
  <si>
    <t>Idzkowski/Daniel</t>
  </si>
  <si>
    <t>[伊斯坦布尔]西鲁克兹酒店-西鲁克兹酒店集团(Sirkeci Mansion Hotel- Sirkeci Hotel Group)(23887068)</t>
  </si>
  <si>
    <t>双床房&lt;2人入住&gt;&lt;不退款&gt;</t>
  </si>
  <si>
    <t>Lona/Monika</t>
  </si>
  <si>
    <t>[釜山]阿瓦尼中央酒店 釜山(Avani Central Busan)(70666067)</t>
  </si>
  <si>
    <t>城景豪华双床房&lt;不退款&gt;&lt;2人入住&gt;</t>
  </si>
  <si>
    <t>lee/mijung</t>
  </si>
  <si>
    <t>[坎农福尔斯]格兰德斯住宿 - 坎农福尔斯酒店(GrandStay Cannon Falls)(39971575)</t>
  </si>
  <si>
    <t>客房2张大床(至少连住2晚及以上)&lt;2人入住&gt;&lt;不退款&gt;&lt;早餐&gt;</t>
  </si>
  <si>
    <t>Holcomb/Harold L</t>
  </si>
  <si>
    <t>[费尔登]费尔登火箭客房酒店(Hotel Rocket Rooms Velden)(39504064)</t>
  </si>
  <si>
    <t>舒适房双人床&lt;不退款&gt;&lt;2人入住&gt;</t>
  </si>
  <si>
    <t>Traxel/Madeleine</t>
  </si>
  <si>
    <t>EXPEDIA_1847006059</t>
  </si>
  <si>
    <t>[伯利恒]美国阿伦敦伯利恒长住酒店(Extended Stay America Suites - Allentown - Bethlehem)(39982645)</t>
  </si>
  <si>
    <t>1号工作室大床&lt;2人入住&gt;&lt;不退款&gt;</t>
  </si>
  <si>
    <t>Singh/Simranjeet</t>
  </si>
  <si>
    <t>[泰斯通根]特斯图根堡维克托住宅式酒店(Victor's Residenz-Hotel Teistungenburg)(43084957)</t>
  </si>
  <si>
    <t>高级双人房&lt;2人入住&gt;&lt;不退款&gt;</t>
  </si>
  <si>
    <t>Herrmann/Claudia</t>
  </si>
  <si>
    <t>[萨兹利]亚梭斯卡雅拉尔阳台精品酒店(Assos Kayalar Terrace Boutique Hotel)(39544971)</t>
  </si>
  <si>
    <t>豪华客房（海景）&lt;不退款&gt;&lt;2人入住&gt;</t>
  </si>
  <si>
    <t>Senol/Alican,Akbal/Ecem</t>
  </si>
  <si>
    <t>[班戈]商场乡村酒店(Country Inn at The Mall)(39544490)</t>
  </si>
  <si>
    <t>豪华客房2张双人床(至少连住2晚及以上)&lt;2人入住&gt;&lt;不退款&gt;&lt;早餐&gt;</t>
  </si>
  <si>
    <t>King/Vicki L.,Callison/Linda L.</t>
  </si>
  <si>
    <t>[巴罗因弗内斯]农夫酒店(Crofters Lodge)(39533062)</t>
  </si>
  <si>
    <t>双人间&lt;2人入住&gt;&lt;不退款&gt;</t>
  </si>
  <si>
    <t>Stenton/Deborah</t>
  </si>
  <si>
    <t>[雷丁]利丁便捷酒店(EasyHotel Reading)(39549930)</t>
  </si>
  <si>
    <t>双人床房(至少连住2晚及以上)&lt;2人入住&gt;&lt;不退款&gt;</t>
  </si>
  <si>
    <t>Derriman/Grace</t>
  </si>
  <si>
    <t>EXP-1848235213</t>
  </si>
  <si>
    <t>[格罗弗海滩]美国汽车旅馆(American Inn)(39955669)</t>
  </si>
  <si>
    <t>标准间1特大床(至少连住2晚及以上)&lt;2人入住&gt;&lt;不退款&gt;</t>
  </si>
  <si>
    <t>Guzman/Noe</t>
  </si>
  <si>
    <t>[哈科]科帕卡巴纳套房酒店 - 限成人(Copacabana Hotel and Suites - Adults Only)(40059609)</t>
  </si>
  <si>
    <t>工作室&lt;2人入住&gt;&lt;不退款&gt;</t>
  </si>
  <si>
    <t>Flaster/Charles</t>
  </si>
  <si>
    <t>大床房(至少连住2晚及以上)&lt;2人入住&gt;&lt;不退款&gt;</t>
  </si>
  <si>
    <t>Strimaitis/Vito</t>
  </si>
  <si>
    <t>[迪亚巴克尔]迪亚巴克尔丽笙蓝标酒店(Radisson Blu Hotel Diyarbakir)(39513939)</t>
  </si>
  <si>
    <t>客房&lt;不退款&gt;&lt;2人入住&gt;</t>
  </si>
  <si>
    <t>CHENG/XINYI</t>
  </si>
  <si>
    <t>[纽约]曼哈顿中城皇冠假日酒店&amp;度假村HY36(Crowne Plaza HY36 Midtown Manhattan, an Ihg Hotel)(24544179)</t>
  </si>
  <si>
    <t>标准房&lt;2人入住&gt;&lt;不退款&gt;</t>
  </si>
  <si>
    <t>Emelife/Aindrea</t>
  </si>
  <si>
    <t>[清莱]皇御金三角度假酒店(Imperial Golden Triangle Resort)(24538918)</t>
  </si>
  <si>
    <t>SU/ZHIHONG,SU/ZHIHONG</t>
  </si>
  <si>
    <t>取消</t>
  </si>
  <si>
    <t>[韦科]瓦可北麦瑞特费尔菲尔德客栈(Fairfield Inn &amp; Suites by Marriott Waco North)(45826583)</t>
  </si>
  <si>
    <t>双床房(至少连住2晚及以上)&lt;2人入住&gt;&lt;不退款&gt;&lt;早餐&gt;&lt;普通会员&gt;</t>
  </si>
  <si>
    <t>Shields/Kenneth</t>
  </si>
  <si>
    <t>[派希亚]海豚汽车旅馆(Dolphin Motel)(39539641)</t>
  </si>
  <si>
    <t>工作室（特大床）&lt;2人入住&gt;&lt;不退款&gt;</t>
  </si>
  <si>
    <t>Allen/Nickayla</t>
  </si>
  <si>
    <t>补单</t>
  </si>
  <si>
    <t>[帕拉瓦莱弗洛]海滩宫酒店(Hôtel Plage Palace)(7043315)</t>
  </si>
  <si>
    <t>园林空间(至少连住2晚及以上)&lt;2人入住&gt;&lt;不退款&gt;&lt;早餐&gt;</t>
  </si>
  <si>
    <t>ZHOU/XIAOYING</t>
  </si>
  <si>
    <t>，</t>
  </si>
  <si>
    <t>本期收回13.48元</t>
  </si>
  <si>
    <t>A211102165536481</t>
  </si>
  <si>
    <t>USD / THB 当前参考汇率: 33.338</t>
  </si>
  <si>
    <t>总计：7026.48 USD/
234248.79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</si>
  <si>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</si>
  <si>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</si>
  <si>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</si>
  <si>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</si>
  <si>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</si>
  <si>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</si>
  <si>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</si>
  <si>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</si>
  <si>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</si>
  <si>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</si>
  <si>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</si>
  <si>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</si>
  <si>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</si>
  <si>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</si>
  <si>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</si>
  <si>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</si>
  <si>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</si>
  <si>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2021-10-27</t>
  </si>
  <si>
    <t>2283796</t>
  </si>
  <si>
    <t>海豚汽车旅馆</t>
  </si>
  <si>
    <t>Allen Nickayla</t>
  </si>
  <si>
    <t>2021-10-29</t>
  </si>
  <si>
    <t>退房日周结</t>
  </si>
  <si>
    <t>658.89</t>
  </si>
  <si>
    <t>103.00</t>
  </si>
  <si>
    <t>0</t>
  </si>
  <si>
    <t>0.00</t>
  </si>
  <si>
    <t>携程国际直连(CIT)</t>
  </si>
  <si>
    <t>2021-10-27 05:02:59</t>
  </si>
  <si>
    <t>否</t>
  </si>
  <si>
    <t>汇智国际旅游发展有限公司</t>
  </si>
  <si>
    <t>直连</t>
  </si>
  <si>
    <t>2021-10-26</t>
  </si>
  <si>
    <t>2283655</t>
  </si>
  <si>
    <t>瓦可北万豪费尔菲尔德酒店</t>
  </si>
  <si>
    <t>Shields Kenneth</t>
  </si>
  <si>
    <t>2021-10-28</t>
  </si>
  <si>
    <t>2021-10-30</t>
  </si>
  <si>
    <t>2163.20</t>
  </si>
  <si>
    <t>338.00</t>
  </si>
  <si>
    <t>2021-10-26 21:25:15</t>
  </si>
  <si>
    <t>2283527</t>
  </si>
  <si>
    <t>皇御金三角度假酒店</t>
  </si>
  <si>
    <t>SU ZHIHONG,SU ZHIHONG</t>
  </si>
  <si>
    <t>435.20</t>
  </si>
  <si>
    <t>68.00</t>
  </si>
  <si>
    <t>2021-10-26 16:50:23</t>
  </si>
  <si>
    <t>2283333</t>
  </si>
  <si>
    <t>迪亚巴克尔丽笙蓝标酒店</t>
  </si>
  <si>
    <t>CHENG XINYI</t>
  </si>
  <si>
    <t>1062.40</t>
  </si>
  <si>
    <t>166.00</t>
  </si>
  <si>
    <t>2021-10-26 06:16:42</t>
  </si>
  <si>
    <t>2283320</t>
  </si>
  <si>
    <t>美景度假村</t>
  </si>
  <si>
    <t>Strimaitis Vito</t>
  </si>
  <si>
    <t>2021-10-31</t>
  </si>
  <si>
    <t>2048.00</t>
  </si>
  <si>
    <t>320.00</t>
  </si>
  <si>
    <t>2021-10-26 05:07:56</t>
  </si>
  <si>
    <t>2021-10-25</t>
  </si>
  <si>
    <t>2283065</t>
  </si>
  <si>
    <t>科帕卡巴纳套房酒店 - 限成人</t>
  </si>
  <si>
    <t>Flaster Charles</t>
  </si>
  <si>
    <t>1087.83</t>
  </si>
  <si>
    <t>170.00</t>
  </si>
  <si>
    <t>2021-10-25 16:00:06</t>
  </si>
  <si>
    <t>2282900</t>
  </si>
  <si>
    <t>利丁便捷酒店</t>
  </si>
  <si>
    <t>Derriman Grace</t>
  </si>
  <si>
    <t>1362.99</t>
  </si>
  <si>
    <t>213.00</t>
  </si>
  <si>
    <t>2021-10-25 05:44:29</t>
  </si>
  <si>
    <t>2282897</t>
  </si>
  <si>
    <t>格罗弗海滩美国旅馆</t>
  </si>
  <si>
    <t>Guzman Noe</t>
  </si>
  <si>
    <t>1267.00</t>
  </si>
  <si>
    <t>198.00</t>
  </si>
  <si>
    <t>2021-10-25 05:33:42</t>
  </si>
  <si>
    <t>2021-10-24</t>
  </si>
  <si>
    <t>2282709</t>
  </si>
  <si>
    <t>克罗夫特斯旅馆</t>
  </si>
  <si>
    <t>Stenton Deborah</t>
  </si>
  <si>
    <t>1190.21</t>
  </si>
  <si>
    <t>186.00</t>
  </si>
  <si>
    <t>2021-10-24 19:54:31</t>
  </si>
  <si>
    <t>2282461</t>
  </si>
  <si>
    <t>商场乡村旅馆</t>
  </si>
  <si>
    <t>King Vicki L.,Callison Linda L.</t>
  </si>
  <si>
    <t>1471.77</t>
  </si>
  <si>
    <t>230.00</t>
  </si>
  <si>
    <t>2021-10-24 02:28:41</t>
  </si>
  <si>
    <t>2282453</t>
  </si>
  <si>
    <t>亚梭斯卡雅拉尔阳台精品酒店</t>
  </si>
  <si>
    <t>Senol Alican,Akbal Ecem</t>
  </si>
  <si>
    <t>1132.62</t>
  </si>
  <si>
    <t>177.00</t>
  </si>
  <si>
    <t>2021-10-24 01:36:09</t>
  </si>
  <si>
    <t>2021-10-23</t>
  </si>
  <si>
    <t>2281997</t>
  </si>
  <si>
    <t>特斯图根堡维克托住宅式酒店</t>
  </si>
  <si>
    <t>Herrmann Claudia</t>
  </si>
  <si>
    <t>2130.87</t>
  </si>
  <si>
    <t>333.00</t>
  </si>
  <si>
    <t>2021-10-23 03:16:04</t>
  </si>
  <si>
    <t>2021-10-22</t>
  </si>
  <si>
    <t>2281894</t>
  </si>
  <si>
    <t>阿伦敦伯利恒美国长住酒店</t>
  </si>
  <si>
    <t>Singh Simranjeet</t>
  </si>
  <si>
    <t>1422.13</t>
  </si>
  <si>
    <t>222.00</t>
  </si>
  <si>
    <t>2021-10-22 22:31:11</t>
  </si>
  <si>
    <t>2281509</t>
  </si>
  <si>
    <t>费尔登火箭客房酒店</t>
  </si>
  <si>
    <t>Traxel Madeleine</t>
  </si>
  <si>
    <t>2536.78</t>
  </si>
  <si>
    <t>396.00</t>
  </si>
  <si>
    <t>2021-10-22 05:13:18</t>
  </si>
  <si>
    <t>2021-10-21</t>
  </si>
  <si>
    <t>2281075</t>
  </si>
  <si>
    <t>格兰德斯住宿 - 坎农福尔斯酒店</t>
  </si>
  <si>
    <t>Holcomb Harold L</t>
  </si>
  <si>
    <t>1467.20</t>
  </si>
  <si>
    <t>229.00</t>
  </si>
  <si>
    <t>2021-10-21 09:13:40</t>
  </si>
  <si>
    <t>2021-10-17</t>
  </si>
  <si>
    <t>2279253</t>
  </si>
  <si>
    <t>阿瓦尼中央酒店 釜山</t>
  </si>
  <si>
    <t>lee mijung</t>
  </si>
  <si>
    <t>986.71</t>
  </si>
  <si>
    <t>153.00</t>
  </si>
  <si>
    <t>2021-10-17 20:41:03</t>
  </si>
  <si>
    <t>2279181</t>
  </si>
  <si>
    <t>西鲁克兹酒店</t>
  </si>
  <si>
    <t>Lona Monika</t>
  </si>
  <si>
    <t>1650.97</t>
  </si>
  <si>
    <t>256.00</t>
  </si>
  <si>
    <t>2021-10-17 18:10:24</t>
  </si>
  <si>
    <t>2021-10-16</t>
  </si>
  <si>
    <t>2278253</t>
  </si>
  <si>
    <t>沁园酒店</t>
  </si>
  <si>
    <t>Idzkowski Daniel</t>
  </si>
  <si>
    <t>974.49</t>
  </si>
  <si>
    <t>151.00</t>
  </si>
  <si>
    <t>2021-10-16 00:53:13</t>
  </si>
  <si>
    <t>2021-10-14</t>
  </si>
  <si>
    <t>2277211</t>
  </si>
  <si>
    <t>华美达温德姆华市中心酒店</t>
  </si>
  <si>
    <t>Vitorino Anthony,Zhang Amy</t>
  </si>
  <si>
    <t>1005.00</t>
  </si>
  <si>
    <t>156.00</t>
  </si>
  <si>
    <t>2021-10-14 10:51:18</t>
  </si>
  <si>
    <t>2021-10-12</t>
  </si>
  <si>
    <t>2276335</t>
  </si>
  <si>
    <t>招牌服务式套房及工作室</t>
  </si>
  <si>
    <t>chong lee Teck,chong lee Teck</t>
  </si>
  <si>
    <t>400.81</t>
  </si>
  <si>
    <t>62.00</t>
  </si>
  <si>
    <t>2021-10-12 19:58:01</t>
  </si>
  <si>
    <t>2021-10-11</t>
  </si>
  <si>
    <t>2275617</t>
  </si>
  <si>
    <t>古尔达利精品酒店</t>
  </si>
  <si>
    <t>Uysal Mustafa Fevzi,Yaman Uysal Hande Hanife</t>
  </si>
  <si>
    <t>619.59</t>
  </si>
  <si>
    <t>96.00</t>
  </si>
  <si>
    <t>2021-10-11 14:28:52</t>
  </si>
  <si>
    <t>2021-10-09</t>
  </si>
  <si>
    <t>2274684</t>
  </si>
  <si>
    <t>奥兰多格兰德湖丽兹卡尔顿酒店</t>
  </si>
  <si>
    <t>Morris Nellie</t>
  </si>
  <si>
    <t>5541.05</t>
  </si>
  <si>
    <t>858.00</t>
  </si>
  <si>
    <t>2021-10-09 02:29:57</t>
  </si>
  <si>
    <t>2021-10-06</t>
  </si>
  <si>
    <t>2273431</t>
  </si>
  <si>
    <t>戴德伍德赌场度假村旅馆</t>
  </si>
  <si>
    <t>Tyler Dianna</t>
  </si>
  <si>
    <t>2882.59</t>
  </si>
  <si>
    <t>446.00</t>
  </si>
  <si>
    <t>2021-10-06 00:31:06</t>
  </si>
  <si>
    <t>2021-10-05</t>
  </si>
  <si>
    <t>2273383</t>
  </si>
  <si>
    <t>酒馆酒店</t>
  </si>
  <si>
    <t>Santos Celestino</t>
  </si>
  <si>
    <t>3322.08</t>
  </si>
  <si>
    <t>514.00</t>
  </si>
  <si>
    <t>2021-10-05 22:15:20</t>
  </si>
  <si>
    <t>2273261</t>
  </si>
  <si>
    <t>springstube lynn</t>
  </si>
  <si>
    <t>2443.09</t>
  </si>
  <si>
    <t>378.00</t>
  </si>
  <si>
    <t>2021-10-05 17:40:31</t>
  </si>
  <si>
    <t>2021-09-30</t>
  </si>
  <si>
    <t>2269394</t>
  </si>
  <si>
    <t>林克连旅馆</t>
  </si>
  <si>
    <t>DellAquila Lillian</t>
  </si>
  <si>
    <t>1491.14</t>
  </si>
  <si>
    <t>2021-09-30 10:55:16</t>
  </si>
  <si>
    <t>2021-09-20</t>
  </si>
  <si>
    <t>2259967</t>
  </si>
  <si>
    <t>广场酒店</t>
  </si>
  <si>
    <t>mofokeng matsiliso,mofokeng matsiliso</t>
  </si>
  <si>
    <t>660.16</t>
  </si>
  <si>
    <t>102.00</t>
  </si>
  <si>
    <t>2021-09-20 21:04:28</t>
  </si>
  <si>
    <t>2021-08-26</t>
  </si>
  <si>
    <t>2233075</t>
  </si>
  <si>
    <t>埃姆斯福尔德温德姆戴斯酒店</t>
  </si>
  <si>
    <t>Dudley Dennis</t>
  </si>
  <si>
    <t>1699.12</t>
  </si>
  <si>
    <t>262.00</t>
  </si>
  <si>
    <t>2021-08-26 00:22:29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</si>
</sst>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0" fillId="14" borderId="2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16137856116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44492</v>
      </c>
      <c r="G2" s="5">
        <v>44494</v>
      </c>
      <c r="H2" s="4">
        <v>1</v>
      </c>
      <c r="I2" s="4">
        <v>2</v>
      </c>
      <c r="J2" s="4">
        <v>2</v>
      </c>
      <c r="K2" s="4" t="s">
        <v>29</v>
      </c>
      <c r="L2" s="4">
        <v>262</v>
      </c>
      <c r="M2" s="4">
        <v>262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44501</v>
      </c>
      <c r="T2" s="4" t="s">
        <v>33</v>
      </c>
      <c r="U2" s="4">
        <v>262</v>
      </c>
      <c r="V2" s="4">
        <v>0</v>
      </c>
      <c r="W2" s="4">
        <v>0</v>
      </c>
      <c r="X2" s="4">
        <v>2233075</v>
      </c>
      <c r="Y2" s="4" t="s">
        <v>34</v>
      </c>
    </row>
    <row r="3" s="4" customFormat="1" spans="1:24">
      <c r="A3" s="4">
        <v>16329654349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44491</v>
      </c>
      <c r="G3" s="5">
        <v>44494</v>
      </c>
      <c r="H3" s="4">
        <v>1</v>
      </c>
      <c r="I3" s="4">
        <v>3</v>
      </c>
      <c r="J3" s="4">
        <v>3</v>
      </c>
      <c r="K3" s="4" t="s">
        <v>29</v>
      </c>
      <c r="L3" s="4">
        <v>102</v>
      </c>
      <c r="M3" s="4">
        <v>102</v>
      </c>
      <c r="N3" s="4" t="s">
        <v>37</v>
      </c>
      <c r="O3" s="4" t="s">
        <v>31</v>
      </c>
      <c r="P3" s="4" t="s">
        <v>32</v>
      </c>
      <c r="Q3" s="4">
        <v>0</v>
      </c>
      <c r="R3" s="6">
        <v>44459</v>
      </c>
      <c r="S3" s="5">
        <v>44501</v>
      </c>
      <c r="T3" s="4" t="s">
        <v>33</v>
      </c>
      <c r="U3" s="4">
        <v>102</v>
      </c>
      <c r="V3" s="4">
        <v>0</v>
      </c>
      <c r="W3" s="4">
        <v>0</v>
      </c>
      <c r="X3" s="4">
        <v>2259967</v>
      </c>
    </row>
    <row r="4" s="4" customFormat="1" spans="1:25">
      <c r="A4" s="4">
        <v>16412054497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44492</v>
      </c>
      <c r="G4" s="5">
        <v>44494</v>
      </c>
      <c r="H4" s="4">
        <v>1</v>
      </c>
      <c r="I4" s="4">
        <v>2</v>
      </c>
      <c r="J4" s="4">
        <v>2</v>
      </c>
      <c r="K4" s="4" t="s">
        <v>29</v>
      </c>
      <c r="L4" s="4">
        <v>230</v>
      </c>
      <c r="M4" s="4">
        <v>230</v>
      </c>
      <c r="N4" s="4" t="s">
        <v>40</v>
      </c>
      <c r="O4" s="4" t="s">
        <v>31</v>
      </c>
      <c r="P4" s="4" t="s">
        <v>32</v>
      </c>
      <c r="Q4" s="4">
        <v>0</v>
      </c>
      <c r="R4" s="6">
        <v>44469</v>
      </c>
      <c r="S4" s="5">
        <v>44501</v>
      </c>
      <c r="T4" s="4" t="s">
        <v>33</v>
      </c>
      <c r="U4" s="4">
        <v>230</v>
      </c>
      <c r="V4" s="4">
        <v>0</v>
      </c>
      <c r="W4" s="4">
        <v>0</v>
      </c>
      <c r="X4" s="4">
        <v>2269394</v>
      </c>
      <c r="Y4" s="4">
        <v>74510139</v>
      </c>
    </row>
    <row r="5" s="4" customFormat="1" spans="1:25">
      <c r="A5" s="4">
        <v>16472859913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44498</v>
      </c>
      <c r="G5" s="5">
        <v>44500</v>
      </c>
      <c r="H5" s="4">
        <v>1</v>
      </c>
      <c r="I5" s="4">
        <v>2</v>
      </c>
      <c r="J5" s="4">
        <v>2</v>
      </c>
      <c r="K5" s="4" t="s">
        <v>29</v>
      </c>
      <c r="L5" s="4">
        <v>378</v>
      </c>
      <c r="M5" s="4">
        <v>378</v>
      </c>
      <c r="N5" s="4" t="s">
        <v>43</v>
      </c>
      <c r="O5" s="4" t="s">
        <v>31</v>
      </c>
      <c r="P5" s="4" t="s">
        <v>32</v>
      </c>
      <c r="Q5" s="4">
        <v>0</v>
      </c>
      <c r="R5" s="6">
        <v>44474</v>
      </c>
      <c r="S5" s="5">
        <v>44501</v>
      </c>
      <c r="T5" s="4" t="s">
        <v>33</v>
      </c>
      <c r="U5" s="4">
        <v>378</v>
      </c>
      <c r="V5" s="4">
        <v>0</v>
      </c>
      <c r="W5" s="4">
        <v>0</v>
      </c>
      <c r="X5" s="4">
        <v>2273261</v>
      </c>
      <c r="Y5" s="4">
        <v>1839207137</v>
      </c>
    </row>
    <row r="6" s="4" customFormat="1" spans="1:25">
      <c r="A6" s="4">
        <v>16477808897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44493</v>
      </c>
      <c r="G6" s="5">
        <v>44495</v>
      </c>
      <c r="H6" s="4">
        <v>1</v>
      </c>
      <c r="I6" s="4">
        <v>2</v>
      </c>
      <c r="J6" s="4">
        <v>2</v>
      </c>
      <c r="K6" s="4" t="s">
        <v>29</v>
      </c>
      <c r="L6" s="4">
        <v>514</v>
      </c>
      <c r="M6" s="4">
        <v>514</v>
      </c>
      <c r="N6" s="4" t="s">
        <v>46</v>
      </c>
      <c r="O6" s="4" t="s">
        <v>31</v>
      </c>
      <c r="P6" s="4" t="s">
        <v>32</v>
      </c>
      <c r="Q6" s="4">
        <v>0</v>
      </c>
      <c r="R6" s="6">
        <v>44474</v>
      </c>
      <c r="S6" s="5">
        <v>44501</v>
      </c>
      <c r="T6" s="4" t="s">
        <v>33</v>
      </c>
      <c r="U6" s="4">
        <v>514</v>
      </c>
      <c r="V6" s="4">
        <v>0</v>
      </c>
      <c r="W6" s="4">
        <v>0</v>
      </c>
      <c r="X6" s="4">
        <v>2273383</v>
      </c>
      <c r="Y6" s="4">
        <v>20540854</v>
      </c>
    </row>
    <row r="7" s="4" customFormat="1" spans="1:25">
      <c r="A7" s="4">
        <v>16478350952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44492</v>
      </c>
      <c r="G7" s="5">
        <v>44494</v>
      </c>
      <c r="H7" s="4">
        <v>1</v>
      </c>
      <c r="I7" s="4">
        <v>2</v>
      </c>
      <c r="J7" s="4">
        <v>2</v>
      </c>
      <c r="K7" s="4" t="s">
        <v>29</v>
      </c>
      <c r="L7" s="4">
        <v>446</v>
      </c>
      <c r="M7" s="4">
        <v>446</v>
      </c>
      <c r="N7" s="4" t="s">
        <v>49</v>
      </c>
      <c r="O7" s="4" t="s">
        <v>31</v>
      </c>
      <c r="P7" s="4" t="s">
        <v>32</v>
      </c>
      <c r="Q7" s="4">
        <v>0</v>
      </c>
      <c r="R7" s="6">
        <v>44475</v>
      </c>
      <c r="S7" s="5">
        <v>44501</v>
      </c>
      <c r="T7" s="4" t="s">
        <v>33</v>
      </c>
      <c r="U7" s="4">
        <v>446</v>
      </c>
      <c r="V7" s="4">
        <v>0</v>
      </c>
      <c r="W7" s="4">
        <v>0</v>
      </c>
      <c r="X7" s="4">
        <v>2273431</v>
      </c>
      <c r="Y7" s="4" t="s">
        <v>50</v>
      </c>
    </row>
    <row r="8" s="4" customFormat="1" spans="1:25">
      <c r="A8" s="4">
        <v>16498612968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44492</v>
      </c>
      <c r="G8" s="5">
        <v>44494</v>
      </c>
      <c r="H8" s="4">
        <v>1</v>
      </c>
      <c r="I8" s="4">
        <v>2</v>
      </c>
      <c r="J8" s="4">
        <v>2</v>
      </c>
      <c r="K8" s="4" t="s">
        <v>29</v>
      </c>
      <c r="L8" s="4">
        <v>858</v>
      </c>
      <c r="M8" s="4">
        <v>858</v>
      </c>
      <c r="N8" s="4" t="s">
        <v>53</v>
      </c>
      <c r="O8" s="4" t="s">
        <v>31</v>
      </c>
      <c r="P8" s="4" t="s">
        <v>32</v>
      </c>
      <c r="Q8" s="4">
        <v>0</v>
      </c>
      <c r="R8" s="6">
        <v>44478</v>
      </c>
      <c r="S8" s="5">
        <v>44501</v>
      </c>
      <c r="T8" s="4" t="s">
        <v>33</v>
      </c>
      <c r="U8" s="4">
        <v>858</v>
      </c>
      <c r="V8" s="4">
        <v>0</v>
      </c>
      <c r="W8" s="4">
        <v>0</v>
      </c>
      <c r="X8" s="4">
        <v>2274684</v>
      </c>
      <c r="Y8" s="4">
        <v>75748778</v>
      </c>
    </row>
    <row r="9" s="4" customFormat="1" spans="1:25">
      <c r="A9" s="4">
        <v>16518297402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44498</v>
      </c>
      <c r="G9" s="5">
        <v>44500</v>
      </c>
      <c r="H9" s="4">
        <v>1</v>
      </c>
      <c r="I9" s="4">
        <v>2</v>
      </c>
      <c r="J9" s="4">
        <v>2</v>
      </c>
      <c r="K9" s="4" t="s">
        <v>29</v>
      </c>
      <c r="L9" s="4">
        <v>96</v>
      </c>
      <c r="M9" s="4">
        <v>96</v>
      </c>
      <c r="N9" s="4" t="s">
        <v>56</v>
      </c>
      <c r="O9" s="4" t="s">
        <v>31</v>
      </c>
      <c r="P9" s="4" t="s">
        <v>32</v>
      </c>
      <c r="Q9" s="4">
        <v>0</v>
      </c>
      <c r="R9" s="6">
        <v>44480</v>
      </c>
      <c r="S9" s="5">
        <v>44501</v>
      </c>
      <c r="T9" s="4" t="s">
        <v>33</v>
      </c>
      <c r="U9" s="4">
        <v>96</v>
      </c>
      <c r="V9" s="4">
        <v>0</v>
      </c>
      <c r="W9" s="4">
        <v>0</v>
      </c>
      <c r="X9" s="4">
        <v>2275617</v>
      </c>
      <c r="Y9" s="4" t="s">
        <v>57</v>
      </c>
    </row>
    <row r="10" s="4" customFormat="1" spans="1:25">
      <c r="A10" s="4">
        <v>16529994030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44494</v>
      </c>
      <c r="G10" s="5">
        <v>44496</v>
      </c>
      <c r="H10" s="4">
        <v>1</v>
      </c>
      <c r="I10" s="4">
        <v>2</v>
      </c>
      <c r="J10" s="4">
        <v>2</v>
      </c>
      <c r="K10" s="4" t="s">
        <v>29</v>
      </c>
      <c r="L10" s="4">
        <v>62</v>
      </c>
      <c r="M10" s="4">
        <v>62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44481</v>
      </c>
      <c r="S10" s="5">
        <v>44501</v>
      </c>
      <c r="T10" s="4" t="s">
        <v>33</v>
      </c>
      <c r="U10" s="4">
        <v>62</v>
      </c>
      <c r="V10" s="4">
        <v>0</v>
      </c>
      <c r="W10" s="4">
        <v>0</v>
      </c>
      <c r="X10" s="4">
        <v>2276335</v>
      </c>
      <c r="Y10" s="4" t="s">
        <v>61</v>
      </c>
    </row>
    <row r="11" s="4" customFormat="1" spans="1:24">
      <c r="A11" s="4">
        <v>16540981036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44498</v>
      </c>
      <c r="G11" s="5">
        <v>44500</v>
      </c>
      <c r="H11" s="4">
        <v>1</v>
      </c>
      <c r="I11" s="4">
        <v>2</v>
      </c>
      <c r="J11" s="4">
        <v>2</v>
      </c>
      <c r="K11" s="4" t="s">
        <v>29</v>
      </c>
      <c r="L11" s="4">
        <v>156</v>
      </c>
      <c r="M11" s="4">
        <v>156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44483</v>
      </c>
      <c r="S11" s="5">
        <v>44501</v>
      </c>
      <c r="T11" s="4" t="s">
        <v>33</v>
      </c>
      <c r="U11" s="4">
        <v>156</v>
      </c>
      <c r="V11" s="4">
        <v>0</v>
      </c>
      <c r="W11" s="4">
        <v>0</v>
      </c>
      <c r="X11" s="4">
        <v>2277211</v>
      </c>
    </row>
    <row r="12" s="4" customFormat="1" spans="1:25">
      <c r="A12" s="4">
        <v>16561260731</v>
      </c>
      <c r="B12" s="4" t="s">
        <v>25</v>
      </c>
      <c r="C12" s="4" t="s">
        <v>26</v>
      </c>
      <c r="D12" s="4" t="s">
        <v>65</v>
      </c>
      <c r="E12" s="4" t="s">
        <v>66</v>
      </c>
      <c r="F12" s="5">
        <v>44498</v>
      </c>
      <c r="G12" s="5">
        <v>44500</v>
      </c>
      <c r="H12" s="4">
        <v>1</v>
      </c>
      <c r="I12" s="4">
        <v>2</v>
      </c>
      <c r="J12" s="4">
        <v>2</v>
      </c>
      <c r="K12" s="4" t="s">
        <v>29</v>
      </c>
      <c r="L12" s="4">
        <v>151</v>
      </c>
      <c r="M12" s="4">
        <v>151</v>
      </c>
      <c r="N12" s="4" t="s">
        <v>67</v>
      </c>
      <c r="O12" s="4" t="s">
        <v>31</v>
      </c>
      <c r="P12" s="4" t="s">
        <v>32</v>
      </c>
      <c r="Q12" s="4">
        <v>0</v>
      </c>
      <c r="R12" s="6">
        <v>44485</v>
      </c>
      <c r="S12" s="5">
        <v>44501</v>
      </c>
      <c r="T12" s="4" t="s">
        <v>33</v>
      </c>
      <c r="U12" s="4">
        <v>151</v>
      </c>
      <c r="V12" s="4">
        <v>0</v>
      </c>
      <c r="W12" s="4">
        <v>0</v>
      </c>
      <c r="X12" s="4">
        <v>2278253</v>
      </c>
      <c r="Y12" s="4">
        <v>15177400</v>
      </c>
    </row>
    <row r="13" s="4" customFormat="1" spans="1:25">
      <c r="A13" s="4">
        <v>16582252699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44491</v>
      </c>
      <c r="G13" s="5">
        <v>44495</v>
      </c>
      <c r="H13" s="4">
        <v>1</v>
      </c>
      <c r="I13" s="4">
        <v>4</v>
      </c>
      <c r="J13" s="4">
        <v>4</v>
      </c>
      <c r="K13" s="4" t="s">
        <v>29</v>
      </c>
      <c r="L13" s="4">
        <v>256</v>
      </c>
      <c r="M13" s="4">
        <v>256</v>
      </c>
      <c r="N13" s="4" t="s">
        <v>70</v>
      </c>
      <c r="O13" s="4" t="s">
        <v>31</v>
      </c>
      <c r="P13" s="4" t="s">
        <v>32</v>
      </c>
      <c r="Q13" s="4">
        <v>0</v>
      </c>
      <c r="R13" s="6">
        <v>44486</v>
      </c>
      <c r="S13" s="5">
        <v>44501</v>
      </c>
      <c r="T13" s="4" t="s">
        <v>33</v>
      </c>
      <c r="U13" s="4">
        <v>256</v>
      </c>
      <c r="V13" s="4">
        <v>0</v>
      </c>
      <c r="W13" s="4">
        <v>0</v>
      </c>
      <c r="X13" s="4">
        <v>2279181</v>
      </c>
      <c r="Y13" s="4">
        <v>3080191</v>
      </c>
    </row>
    <row r="14" s="4" customFormat="1" spans="1:25">
      <c r="A14" s="4">
        <v>16583209036</v>
      </c>
      <c r="B14" s="4" t="s">
        <v>25</v>
      </c>
      <c r="C14" s="4" t="s">
        <v>26</v>
      </c>
      <c r="D14" s="4" t="s">
        <v>71</v>
      </c>
      <c r="E14" s="4" t="s">
        <v>72</v>
      </c>
      <c r="F14" s="5">
        <v>44497</v>
      </c>
      <c r="G14" s="5">
        <v>44499</v>
      </c>
      <c r="H14" s="4">
        <v>1</v>
      </c>
      <c r="I14" s="4">
        <v>2</v>
      </c>
      <c r="J14" s="4">
        <v>2</v>
      </c>
      <c r="K14" s="4" t="s">
        <v>29</v>
      </c>
      <c r="L14" s="4">
        <v>153</v>
      </c>
      <c r="M14" s="4">
        <v>153</v>
      </c>
      <c r="N14" s="4" t="s">
        <v>73</v>
      </c>
      <c r="O14" s="4" t="s">
        <v>31</v>
      </c>
      <c r="P14" s="4" t="s">
        <v>32</v>
      </c>
      <c r="Q14" s="4">
        <v>0</v>
      </c>
      <c r="R14" s="6">
        <v>44486</v>
      </c>
      <c r="S14" s="5">
        <v>44501</v>
      </c>
      <c r="T14" s="4" t="s">
        <v>33</v>
      </c>
      <c r="U14" s="4">
        <v>153</v>
      </c>
      <c r="V14" s="4">
        <v>0</v>
      </c>
      <c r="W14" s="4">
        <v>0</v>
      </c>
      <c r="X14" s="4">
        <v>2279253</v>
      </c>
      <c r="Y14" s="4">
        <v>295404</v>
      </c>
    </row>
    <row r="15" s="4" customFormat="1" spans="1:25">
      <c r="A15" s="4">
        <v>16613055751</v>
      </c>
      <c r="B15" s="4" t="s">
        <v>25</v>
      </c>
      <c r="C15" s="4" t="s">
        <v>26</v>
      </c>
      <c r="D15" s="4" t="s">
        <v>74</v>
      </c>
      <c r="E15" s="4" t="s">
        <v>75</v>
      </c>
      <c r="F15" s="5">
        <v>44496</v>
      </c>
      <c r="G15" s="5">
        <v>44498</v>
      </c>
      <c r="H15" s="4">
        <v>1</v>
      </c>
      <c r="I15" s="4">
        <v>2</v>
      </c>
      <c r="J15" s="4">
        <v>2</v>
      </c>
      <c r="K15" s="4" t="s">
        <v>29</v>
      </c>
      <c r="L15" s="4">
        <v>229</v>
      </c>
      <c r="M15" s="4">
        <v>229</v>
      </c>
      <c r="N15" s="4" t="s">
        <v>76</v>
      </c>
      <c r="O15" s="4" t="s">
        <v>31</v>
      </c>
      <c r="P15" s="4" t="s">
        <v>32</v>
      </c>
      <c r="Q15" s="4">
        <v>0</v>
      </c>
      <c r="R15" s="6">
        <v>44490</v>
      </c>
      <c r="S15" s="5">
        <v>44501</v>
      </c>
      <c r="T15" s="4" t="s">
        <v>33</v>
      </c>
      <c r="U15" s="4">
        <v>229</v>
      </c>
      <c r="V15" s="4">
        <v>0</v>
      </c>
      <c r="W15" s="4">
        <v>0</v>
      </c>
      <c r="X15" s="4">
        <v>2281075</v>
      </c>
      <c r="Y15" s="4">
        <v>26823445</v>
      </c>
    </row>
    <row r="16" s="4" customFormat="1" spans="1:25">
      <c r="A16" s="4">
        <v>16624696245</v>
      </c>
      <c r="B16" s="4" t="s">
        <v>25</v>
      </c>
      <c r="C16" s="4" t="s">
        <v>26</v>
      </c>
      <c r="D16" s="4" t="s">
        <v>77</v>
      </c>
      <c r="E16" s="4" t="s">
        <v>78</v>
      </c>
      <c r="F16" s="5">
        <v>44491</v>
      </c>
      <c r="G16" s="5">
        <v>44494</v>
      </c>
      <c r="H16" s="4">
        <v>1</v>
      </c>
      <c r="I16" s="4">
        <v>3</v>
      </c>
      <c r="J16" s="4">
        <v>3</v>
      </c>
      <c r="K16" s="4" t="s">
        <v>29</v>
      </c>
      <c r="L16" s="4">
        <v>396</v>
      </c>
      <c r="M16" s="4">
        <v>396</v>
      </c>
      <c r="N16" s="4" t="s">
        <v>79</v>
      </c>
      <c r="O16" s="4" t="s">
        <v>31</v>
      </c>
      <c r="P16" s="4" t="s">
        <v>32</v>
      </c>
      <c r="Q16" s="4">
        <v>0</v>
      </c>
      <c r="R16" s="6">
        <v>44491</v>
      </c>
      <c r="S16" s="5">
        <v>44501</v>
      </c>
      <c r="T16" s="4" t="s">
        <v>33</v>
      </c>
      <c r="U16" s="4">
        <v>396</v>
      </c>
      <c r="V16" s="4">
        <v>0</v>
      </c>
      <c r="W16" s="4">
        <v>0</v>
      </c>
      <c r="X16" s="4">
        <v>2281509</v>
      </c>
      <c r="Y16" s="4" t="s">
        <v>80</v>
      </c>
    </row>
    <row r="17" s="4" customFormat="1" spans="1:25">
      <c r="A17" s="4">
        <v>16636672118</v>
      </c>
      <c r="B17" s="4" t="s">
        <v>25</v>
      </c>
      <c r="C17" s="4" t="s">
        <v>26</v>
      </c>
      <c r="D17" s="4" t="s">
        <v>81</v>
      </c>
      <c r="E17" s="4" t="s">
        <v>82</v>
      </c>
      <c r="F17" s="5">
        <v>44492</v>
      </c>
      <c r="G17" s="5">
        <v>44494</v>
      </c>
      <c r="H17" s="4">
        <v>1</v>
      </c>
      <c r="I17" s="4">
        <v>2</v>
      </c>
      <c r="J17" s="4">
        <v>2</v>
      </c>
      <c r="K17" s="4" t="s">
        <v>29</v>
      </c>
      <c r="L17" s="4">
        <v>222</v>
      </c>
      <c r="M17" s="4">
        <v>222</v>
      </c>
      <c r="N17" s="4" t="s">
        <v>83</v>
      </c>
      <c r="O17" s="4" t="s">
        <v>31</v>
      </c>
      <c r="P17" s="4" t="s">
        <v>32</v>
      </c>
      <c r="Q17" s="4">
        <v>0</v>
      </c>
      <c r="R17" s="6">
        <v>44491</v>
      </c>
      <c r="S17" s="5">
        <v>44501</v>
      </c>
      <c r="T17" s="4" t="s">
        <v>33</v>
      </c>
      <c r="U17" s="4">
        <v>222</v>
      </c>
      <c r="V17" s="4">
        <v>0</v>
      </c>
      <c r="W17" s="4">
        <v>0</v>
      </c>
      <c r="X17" s="4">
        <v>2281894</v>
      </c>
      <c r="Y17" s="4">
        <v>153214033</v>
      </c>
    </row>
    <row r="18" s="4" customFormat="1" spans="1:25">
      <c r="A18" s="4">
        <v>16637362997</v>
      </c>
      <c r="B18" s="4" t="s">
        <v>25</v>
      </c>
      <c r="C18" s="4" t="s">
        <v>26</v>
      </c>
      <c r="D18" s="4" t="s">
        <v>84</v>
      </c>
      <c r="E18" s="4" t="s">
        <v>85</v>
      </c>
      <c r="F18" s="5">
        <v>44493</v>
      </c>
      <c r="G18" s="5">
        <v>44495</v>
      </c>
      <c r="H18" s="4">
        <v>1</v>
      </c>
      <c r="I18" s="4">
        <v>2</v>
      </c>
      <c r="J18" s="4">
        <v>2</v>
      </c>
      <c r="K18" s="4" t="s">
        <v>29</v>
      </c>
      <c r="L18" s="4">
        <v>333</v>
      </c>
      <c r="M18" s="4">
        <v>333</v>
      </c>
      <c r="N18" s="4" t="s">
        <v>86</v>
      </c>
      <c r="O18" s="4" t="s">
        <v>31</v>
      </c>
      <c r="P18" s="4" t="s">
        <v>32</v>
      </c>
      <c r="Q18" s="4">
        <v>0</v>
      </c>
      <c r="R18" s="6">
        <v>44492</v>
      </c>
      <c r="S18" s="5">
        <v>44501</v>
      </c>
      <c r="T18" s="4" t="s">
        <v>33</v>
      </c>
      <c r="U18" s="4">
        <v>333</v>
      </c>
      <c r="V18" s="4">
        <v>0</v>
      </c>
      <c r="W18" s="4">
        <v>0</v>
      </c>
      <c r="X18" s="4">
        <v>2281997</v>
      </c>
      <c r="Y18" s="4">
        <v>99415758</v>
      </c>
    </row>
    <row r="19" s="4" customFormat="1" spans="1:25">
      <c r="A19" s="4">
        <v>16647435862</v>
      </c>
      <c r="B19" s="4" t="s">
        <v>25</v>
      </c>
      <c r="C19" s="4" t="s">
        <v>26</v>
      </c>
      <c r="D19" s="4" t="s">
        <v>87</v>
      </c>
      <c r="E19" s="4" t="s">
        <v>88</v>
      </c>
      <c r="F19" s="5">
        <v>44494</v>
      </c>
      <c r="G19" s="5">
        <v>44497</v>
      </c>
      <c r="H19" s="4">
        <v>1</v>
      </c>
      <c r="I19" s="4">
        <v>3</v>
      </c>
      <c r="J19" s="4">
        <v>3</v>
      </c>
      <c r="K19" s="4" t="s">
        <v>29</v>
      </c>
      <c r="L19" s="4">
        <v>177</v>
      </c>
      <c r="M19" s="4">
        <v>177</v>
      </c>
      <c r="N19" s="4" t="s">
        <v>89</v>
      </c>
      <c r="O19" s="4" t="s">
        <v>31</v>
      </c>
      <c r="P19" s="4" t="s">
        <v>32</v>
      </c>
      <c r="Q19" s="4">
        <v>0</v>
      </c>
      <c r="R19" s="6">
        <v>44493</v>
      </c>
      <c r="S19" s="5">
        <v>44501</v>
      </c>
      <c r="T19" s="4" t="s">
        <v>33</v>
      </c>
      <c r="U19" s="4">
        <v>177</v>
      </c>
      <c r="V19" s="4">
        <v>0</v>
      </c>
      <c r="W19" s="4">
        <v>0</v>
      </c>
      <c r="X19" s="4">
        <v>2282453</v>
      </c>
      <c r="Y19" s="4">
        <v>18040126</v>
      </c>
    </row>
    <row r="20" s="4" customFormat="1" spans="1:25">
      <c r="A20" s="4">
        <v>16647508266</v>
      </c>
      <c r="B20" s="4" t="s">
        <v>25</v>
      </c>
      <c r="C20" s="4" t="s">
        <v>26</v>
      </c>
      <c r="D20" s="4" t="s">
        <v>90</v>
      </c>
      <c r="E20" s="4" t="s">
        <v>91</v>
      </c>
      <c r="F20" s="5">
        <v>44496</v>
      </c>
      <c r="G20" s="5">
        <v>44498</v>
      </c>
      <c r="H20" s="4">
        <v>1</v>
      </c>
      <c r="I20" s="4">
        <v>2</v>
      </c>
      <c r="J20" s="4">
        <v>2</v>
      </c>
      <c r="K20" s="4" t="s">
        <v>29</v>
      </c>
      <c r="L20" s="4">
        <v>230</v>
      </c>
      <c r="M20" s="4">
        <v>230</v>
      </c>
      <c r="N20" s="4" t="s">
        <v>92</v>
      </c>
      <c r="O20" s="4" t="s">
        <v>31</v>
      </c>
      <c r="P20" s="4" t="s">
        <v>32</v>
      </c>
      <c r="Q20" s="4">
        <v>0</v>
      </c>
      <c r="R20" s="6">
        <v>44493</v>
      </c>
      <c r="S20" s="5">
        <v>44501</v>
      </c>
      <c r="T20" s="4" t="s">
        <v>33</v>
      </c>
      <c r="U20" s="4">
        <v>230</v>
      </c>
      <c r="V20" s="4">
        <v>0</v>
      </c>
      <c r="W20" s="4">
        <v>0</v>
      </c>
      <c r="X20" s="4">
        <v>2282461</v>
      </c>
      <c r="Y20" s="4">
        <v>28662635</v>
      </c>
    </row>
    <row r="21" s="4" customFormat="1" spans="1:25">
      <c r="A21" s="4">
        <v>16654015680</v>
      </c>
      <c r="B21" s="4" t="s">
        <v>25</v>
      </c>
      <c r="C21" s="4" t="s">
        <v>26</v>
      </c>
      <c r="D21" s="4" t="s">
        <v>93</v>
      </c>
      <c r="E21" s="4" t="s">
        <v>94</v>
      </c>
      <c r="F21" s="5">
        <v>44494</v>
      </c>
      <c r="G21" s="5">
        <v>44496</v>
      </c>
      <c r="H21" s="4">
        <v>1</v>
      </c>
      <c r="I21" s="4">
        <v>2</v>
      </c>
      <c r="J21" s="4">
        <v>2</v>
      </c>
      <c r="K21" s="4" t="s">
        <v>29</v>
      </c>
      <c r="L21" s="4">
        <v>186</v>
      </c>
      <c r="M21" s="4">
        <v>186</v>
      </c>
      <c r="N21" s="4" t="s">
        <v>95</v>
      </c>
      <c r="O21" s="4" t="s">
        <v>31</v>
      </c>
      <c r="P21" s="4" t="s">
        <v>32</v>
      </c>
      <c r="Q21" s="4">
        <v>0</v>
      </c>
      <c r="R21" s="6">
        <v>44493</v>
      </c>
      <c r="S21" s="5">
        <v>44501</v>
      </c>
      <c r="T21" s="4" t="s">
        <v>33</v>
      </c>
      <c r="U21" s="4">
        <v>186</v>
      </c>
      <c r="V21" s="4">
        <v>0</v>
      </c>
      <c r="W21" s="4">
        <v>0</v>
      </c>
      <c r="X21" s="4">
        <v>2282709</v>
      </c>
      <c r="Y21" s="4">
        <v>2.41424081349177e+19</v>
      </c>
    </row>
    <row r="22" s="4" customFormat="1" spans="1:25">
      <c r="A22" s="4">
        <v>16655766282</v>
      </c>
      <c r="B22" s="4" t="s">
        <v>25</v>
      </c>
      <c r="C22" s="4" t="s">
        <v>26</v>
      </c>
      <c r="D22" s="4" t="s">
        <v>96</v>
      </c>
      <c r="E22" s="4" t="s">
        <v>97</v>
      </c>
      <c r="F22" s="5">
        <v>44495</v>
      </c>
      <c r="G22" s="5">
        <v>44499</v>
      </c>
      <c r="H22" s="4">
        <v>1</v>
      </c>
      <c r="I22" s="4">
        <v>4</v>
      </c>
      <c r="J22" s="4">
        <v>4</v>
      </c>
      <c r="K22" s="4" t="s">
        <v>29</v>
      </c>
      <c r="L22" s="4">
        <v>213</v>
      </c>
      <c r="M22" s="4">
        <v>213</v>
      </c>
      <c r="N22" s="4" t="s">
        <v>98</v>
      </c>
      <c r="O22" s="4" t="s">
        <v>31</v>
      </c>
      <c r="P22" s="4" t="s">
        <v>32</v>
      </c>
      <c r="Q22" s="4">
        <v>0</v>
      </c>
      <c r="R22" s="6">
        <v>44494</v>
      </c>
      <c r="S22" s="5">
        <v>44501</v>
      </c>
      <c r="T22" s="4" t="s">
        <v>33</v>
      </c>
      <c r="U22" s="4">
        <v>213</v>
      </c>
      <c r="V22" s="4">
        <v>0</v>
      </c>
      <c r="W22" s="4">
        <v>0</v>
      </c>
      <c r="X22" s="4">
        <v>2282900</v>
      </c>
      <c r="Y22" s="4" t="s">
        <v>99</v>
      </c>
    </row>
    <row r="23" s="4" customFormat="1" spans="1:25">
      <c r="A23" s="4">
        <v>16655763971</v>
      </c>
      <c r="B23" s="4" t="s">
        <v>25</v>
      </c>
      <c r="C23" s="4" t="s">
        <v>26</v>
      </c>
      <c r="D23" s="4" t="s">
        <v>100</v>
      </c>
      <c r="E23" s="4" t="s">
        <v>101</v>
      </c>
      <c r="F23" s="5">
        <v>44494</v>
      </c>
      <c r="G23" s="5">
        <v>44497</v>
      </c>
      <c r="H23" s="4">
        <v>1</v>
      </c>
      <c r="I23" s="4">
        <v>3</v>
      </c>
      <c r="J23" s="4">
        <v>3</v>
      </c>
      <c r="K23" s="4" t="s">
        <v>29</v>
      </c>
      <c r="L23" s="4">
        <v>198</v>
      </c>
      <c r="M23" s="4">
        <v>198</v>
      </c>
      <c r="N23" s="4" t="s">
        <v>102</v>
      </c>
      <c r="O23" s="4" t="s">
        <v>31</v>
      </c>
      <c r="P23" s="4" t="s">
        <v>32</v>
      </c>
      <c r="Q23" s="4">
        <v>0</v>
      </c>
      <c r="R23" s="6">
        <v>44494</v>
      </c>
      <c r="S23" s="5">
        <v>44501</v>
      </c>
      <c r="T23" s="4" t="s">
        <v>33</v>
      </c>
      <c r="U23" s="4">
        <v>198</v>
      </c>
      <c r="V23" s="4">
        <v>0</v>
      </c>
      <c r="W23" s="4">
        <v>0</v>
      </c>
      <c r="X23" s="4">
        <v>2282897</v>
      </c>
      <c r="Y23" s="4">
        <v>15036714</v>
      </c>
    </row>
    <row r="24" s="4" customFormat="1" spans="1:24">
      <c r="A24" s="4">
        <v>16658123903</v>
      </c>
      <c r="B24" s="4" t="s">
        <v>25</v>
      </c>
      <c r="C24" s="4" t="s">
        <v>26</v>
      </c>
      <c r="D24" s="4" t="s">
        <v>103</v>
      </c>
      <c r="E24" s="4" t="s">
        <v>104</v>
      </c>
      <c r="F24" s="5">
        <v>44494</v>
      </c>
      <c r="G24" s="5">
        <v>44496</v>
      </c>
      <c r="H24" s="4">
        <v>1</v>
      </c>
      <c r="I24" s="4">
        <v>2</v>
      </c>
      <c r="J24" s="4">
        <v>2</v>
      </c>
      <c r="K24" s="4" t="s">
        <v>29</v>
      </c>
      <c r="L24" s="4">
        <v>170</v>
      </c>
      <c r="M24" s="4">
        <v>170</v>
      </c>
      <c r="N24" s="4" t="s">
        <v>105</v>
      </c>
      <c r="O24" s="4" t="s">
        <v>31</v>
      </c>
      <c r="P24" s="4" t="s">
        <v>32</v>
      </c>
      <c r="Q24" s="4">
        <v>0</v>
      </c>
      <c r="R24" s="6">
        <v>44494</v>
      </c>
      <c r="S24" s="5">
        <v>44501</v>
      </c>
      <c r="T24" s="4" t="s">
        <v>33</v>
      </c>
      <c r="U24" s="4">
        <v>170</v>
      </c>
      <c r="V24" s="4">
        <v>0</v>
      </c>
      <c r="W24" s="4">
        <v>0</v>
      </c>
      <c r="X24" s="4">
        <v>2283065</v>
      </c>
    </row>
    <row r="25" s="4" customFormat="1" spans="1:25">
      <c r="A25" s="4">
        <v>16665822509</v>
      </c>
      <c r="B25" s="4" t="s">
        <v>25</v>
      </c>
      <c r="C25" s="4" t="s">
        <v>26</v>
      </c>
      <c r="D25" s="4" t="s">
        <v>41</v>
      </c>
      <c r="E25" s="4" t="s">
        <v>106</v>
      </c>
      <c r="F25" s="5">
        <v>44497</v>
      </c>
      <c r="G25" s="5">
        <v>44500</v>
      </c>
      <c r="H25" s="4">
        <v>1</v>
      </c>
      <c r="I25" s="4">
        <v>3</v>
      </c>
      <c r="J25" s="4">
        <v>3</v>
      </c>
      <c r="K25" s="4" t="s">
        <v>29</v>
      </c>
      <c r="L25" s="4">
        <v>320</v>
      </c>
      <c r="M25" s="4">
        <v>320</v>
      </c>
      <c r="N25" s="4" t="s">
        <v>107</v>
      </c>
      <c r="O25" s="4" t="s">
        <v>31</v>
      </c>
      <c r="P25" s="4" t="s">
        <v>32</v>
      </c>
      <c r="Q25" s="4">
        <v>0</v>
      </c>
      <c r="R25" s="6">
        <v>44495</v>
      </c>
      <c r="S25" s="5">
        <v>44501</v>
      </c>
      <c r="T25" s="4" t="s">
        <v>33</v>
      </c>
      <c r="U25" s="4">
        <v>320</v>
      </c>
      <c r="V25" s="4">
        <v>0</v>
      </c>
      <c r="W25" s="4">
        <v>0</v>
      </c>
      <c r="X25" s="4">
        <v>2283320</v>
      </c>
      <c r="Y25" s="4">
        <v>1848713416</v>
      </c>
    </row>
    <row r="26" s="4" customFormat="1" spans="1:25">
      <c r="A26" s="4">
        <v>16665851936</v>
      </c>
      <c r="B26" s="4" t="s">
        <v>25</v>
      </c>
      <c r="C26" s="4" t="s">
        <v>26</v>
      </c>
      <c r="D26" s="4" t="s">
        <v>108</v>
      </c>
      <c r="E26" s="4" t="s">
        <v>109</v>
      </c>
      <c r="F26" s="5">
        <v>44495</v>
      </c>
      <c r="G26" s="5">
        <v>44497</v>
      </c>
      <c r="H26" s="4">
        <v>1</v>
      </c>
      <c r="I26" s="4">
        <v>2</v>
      </c>
      <c r="J26" s="4">
        <v>2</v>
      </c>
      <c r="K26" s="4" t="s">
        <v>29</v>
      </c>
      <c r="L26" s="4">
        <v>166</v>
      </c>
      <c r="M26" s="4">
        <v>166</v>
      </c>
      <c r="N26" s="4" t="s">
        <v>110</v>
      </c>
      <c r="O26" s="4" t="s">
        <v>31</v>
      </c>
      <c r="P26" s="4" t="s">
        <v>32</v>
      </c>
      <c r="Q26" s="4">
        <v>0</v>
      </c>
      <c r="R26" s="6">
        <v>44495</v>
      </c>
      <c r="S26" s="5">
        <v>44501</v>
      </c>
      <c r="T26" s="4" t="s">
        <v>33</v>
      </c>
      <c r="U26" s="4">
        <v>166</v>
      </c>
      <c r="V26" s="4">
        <v>0</v>
      </c>
      <c r="W26" s="4">
        <v>0</v>
      </c>
      <c r="X26" s="4">
        <v>2283333</v>
      </c>
      <c r="Y26" s="4">
        <v>12317446</v>
      </c>
    </row>
    <row r="27" s="4" customFormat="1" spans="1:23">
      <c r="A27" s="4">
        <v>16666229553</v>
      </c>
      <c r="B27" s="4" t="s">
        <v>25</v>
      </c>
      <c r="C27" s="4" t="s">
        <v>26</v>
      </c>
      <c r="D27" s="4" t="s">
        <v>111</v>
      </c>
      <c r="E27" s="4" t="s">
        <v>112</v>
      </c>
      <c r="F27" s="5">
        <v>44495</v>
      </c>
      <c r="G27" s="5">
        <v>44498</v>
      </c>
      <c r="H27" s="4">
        <v>1</v>
      </c>
      <c r="I27" s="4">
        <v>3</v>
      </c>
      <c r="J27" s="4">
        <v>3</v>
      </c>
      <c r="K27" s="4" t="s">
        <v>29</v>
      </c>
      <c r="L27" s="4">
        <v>610</v>
      </c>
      <c r="M27" s="4">
        <v>610</v>
      </c>
      <c r="N27" s="4" t="s">
        <v>113</v>
      </c>
      <c r="O27" s="4" t="s">
        <v>31</v>
      </c>
      <c r="P27" s="4" t="s">
        <v>32</v>
      </c>
      <c r="Q27" s="4">
        <v>0</v>
      </c>
      <c r="R27" s="6">
        <v>44495</v>
      </c>
      <c r="S27" s="5">
        <v>44501</v>
      </c>
      <c r="T27" s="4" t="s">
        <v>33</v>
      </c>
      <c r="U27" s="4">
        <v>610</v>
      </c>
      <c r="V27" s="4">
        <v>0</v>
      </c>
      <c r="W27" s="4">
        <v>0</v>
      </c>
    </row>
    <row r="28" s="4" customFormat="1" spans="1:25">
      <c r="A28" s="4">
        <v>16668079534</v>
      </c>
      <c r="B28" s="4" t="s">
        <v>25</v>
      </c>
      <c r="C28" s="4" t="s">
        <v>26</v>
      </c>
      <c r="D28" s="4" t="s">
        <v>114</v>
      </c>
      <c r="E28" s="4" t="s">
        <v>85</v>
      </c>
      <c r="F28" s="5">
        <v>44495</v>
      </c>
      <c r="G28" s="5">
        <v>44497</v>
      </c>
      <c r="H28" s="4">
        <v>1</v>
      </c>
      <c r="I28" s="4">
        <v>2</v>
      </c>
      <c r="J28" s="4">
        <v>2</v>
      </c>
      <c r="K28" s="4" t="s">
        <v>29</v>
      </c>
      <c r="L28" s="4">
        <v>68</v>
      </c>
      <c r="M28" s="4">
        <v>68</v>
      </c>
      <c r="N28" s="4" t="s">
        <v>115</v>
      </c>
      <c r="O28" s="4" t="s">
        <v>31</v>
      </c>
      <c r="P28" s="4" t="s">
        <v>32</v>
      </c>
      <c r="Q28" s="4">
        <v>0</v>
      </c>
      <c r="R28" s="6">
        <v>44495</v>
      </c>
      <c r="S28" s="5">
        <v>44501</v>
      </c>
      <c r="T28" s="4" t="s">
        <v>33</v>
      </c>
      <c r="U28" s="4">
        <v>68</v>
      </c>
      <c r="V28" s="4">
        <v>0</v>
      </c>
      <c r="W28" s="4">
        <v>0</v>
      </c>
      <c r="X28" s="4">
        <v>2283527</v>
      </c>
      <c r="Y28" s="4">
        <v>99574937</v>
      </c>
    </row>
    <row r="29" s="4" customFormat="1" spans="1:23">
      <c r="A29" s="4">
        <v>16666229553</v>
      </c>
      <c r="B29" s="4" t="s">
        <v>25</v>
      </c>
      <c r="C29" s="4" t="s">
        <v>116</v>
      </c>
      <c r="D29" s="4" t="s">
        <v>111</v>
      </c>
      <c r="E29" s="4" t="s">
        <v>112</v>
      </c>
      <c r="F29" s="5">
        <v>44495</v>
      </c>
      <c r="G29" s="5">
        <v>44498</v>
      </c>
      <c r="H29" s="4">
        <v>1</v>
      </c>
      <c r="I29" s="4">
        <v>3</v>
      </c>
      <c r="J29" s="4">
        <v>3</v>
      </c>
      <c r="K29" s="4" t="s">
        <v>29</v>
      </c>
      <c r="L29" s="4">
        <v>-610</v>
      </c>
      <c r="M29" s="4">
        <v>-610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44495</v>
      </c>
      <c r="S29" s="5">
        <v>44501</v>
      </c>
      <c r="T29" s="4" t="s">
        <v>33</v>
      </c>
      <c r="U29" s="4">
        <v>-610</v>
      </c>
      <c r="V29" s="4">
        <v>0</v>
      </c>
      <c r="W29" s="4">
        <v>0</v>
      </c>
    </row>
    <row r="30" s="4" customFormat="1" spans="1:25">
      <c r="A30" s="4">
        <v>16669562433</v>
      </c>
      <c r="B30" s="4" t="s">
        <v>25</v>
      </c>
      <c r="C30" s="4" t="s">
        <v>26</v>
      </c>
      <c r="D30" s="4" t="s">
        <v>117</v>
      </c>
      <c r="E30" s="4" t="s">
        <v>118</v>
      </c>
      <c r="F30" s="5">
        <v>44497</v>
      </c>
      <c r="G30" s="5">
        <v>44499</v>
      </c>
      <c r="H30" s="4">
        <v>1</v>
      </c>
      <c r="I30" s="4">
        <v>2</v>
      </c>
      <c r="J30" s="4">
        <v>2</v>
      </c>
      <c r="K30" s="4" t="s">
        <v>29</v>
      </c>
      <c r="L30" s="4">
        <v>338</v>
      </c>
      <c r="M30" s="4">
        <v>338</v>
      </c>
      <c r="N30" s="4" t="s">
        <v>119</v>
      </c>
      <c r="O30" s="4" t="s">
        <v>31</v>
      </c>
      <c r="P30" s="4" t="s">
        <v>32</v>
      </c>
      <c r="Q30" s="4">
        <v>0</v>
      </c>
      <c r="R30" s="6">
        <v>44495</v>
      </c>
      <c r="S30" s="5">
        <v>44501</v>
      </c>
      <c r="T30" s="4" t="s">
        <v>33</v>
      </c>
      <c r="U30" s="4">
        <v>338</v>
      </c>
      <c r="V30" s="4">
        <v>0</v>
      </c>
      <c r="W30" s="4">
        <v>0</v>
      </c>
      <c r="X30" s="4">
        <v>2283655</v>
      </c>
      <c r="Y30" s="4">
        <v>93258586</v>
      </c>
    </row>
    <row r="31" s="4" customFormat="1" spans="1:25">
      <c r="A31" s="4">
        <v>16670412438</v>
      </c>
      <c r="B31" s="4" t="s">
        <v>25</v>
      </c>
      <c r="C31" s="4" t="s">
        <v>26</v>
      </c>
      <c r="D31" s="4" t="s">
        <v>120</v>
      </c>
      <c r="E31" s="4" t="s">
        <v>121</v>
      </c>
      <c r="F31" s="5">
        <v>44496</v>
      </c>
      <c r="G31" s="5">
        <v>44498</v>
      </c>
      <c r="H31" s="4">
        <v>1</v>
      </c>
      <c r="I31" s="4">
        <v>2</v>
      </c>
      <c r="J31" s="4">
        <v>2</v>
      </c>
      <c r="K31" s="4" t="s">
        <v>29</v>
      </c>
      <c r="L31" s="4">
        <v>103</v>
      </c>
      <c r="M31" s="4">
        <v>103</v>
      </c>
      <c r="N31" s="4" t="s">
        <v>122</v>
      </c>
      <c r="O31" s="4" t="s">
        <v>31</v>
      </c>
      <c r="P31" s="4" t="s">
        <v>32</v>
      </c>
      <c r="Q31" s="4">
        <v>0</v>
      </c>
      <c r="R31" s="6">
        <v>44496</v>
      </c>
      <c r="S31" s="5">
        <v>44501</v>
      </c>
      <c r="T31" s="4" t="s">
        <v>33</v>
      </c>
      <c r="U31" s="4">
        <v>103</v>
      </c>
      <c r="V31" s="4">
        <v>0</v>
      </c>
      <c r="W31" s="4">
        <v>0</v>
      </c>
      <c r="X31" s="4">
        <v>2283796</v>
      </c>
      <c r="Y31" s="4">
        <v>5726689</v>
      </c>
    </row>
    <row r="32" s="4" customFormat="1" spans="1:25">
      <c r="A32" s="4">
        <v>16204524897</v>
      </c>
      <c r="B32" s="4" t="s">
        <v>25</v>
      </c>
      <c r="C32" s="4" t="s">
        <v>123</v>
      </c>
      <c r="D32" s="4" t="s">
        <v>124</v>
      </c>
      <c r="E32" s="4" t="s">
        <v>125</v>
      </c>
      <c r="F32" s="5">
        <v>44485</v>
      </c>
      <c r="G32" s="5">
        <v>44487</v>
      </c>
      <c r="H32" s="4">
        <v>1</v>
      </c>
      <c r="I32" s="4">
        <v>2</v>
      </c>
      <c r="J32" s="4">
        <v>2</v>
      </c>
      <c r="K32" s="4" t="s">
        <v>29</v>
      </c>
      <c r="L32" s="4">
        <v>13.48</v>
      </c>
      <c r="M32" s="4">
        <v>13.48</v>
      </c>
      <c r="N32" s="4" t="s">
        <v>126</v>
      </c>
      <c r="O32" s="4" t="s">
        <v>31</v>
      </c>
      <c r="P32" s="4" t="s">
        <v>32</v>
      </c>
      <c r="Q32" s="4">
        <v>0</v>
      </c>
      <c r="R32" s="6">
        <v>44443</v>
      </c>
      <c r="S32" s="5">
        <v>44501</v>
      </c>
      <c r="T32" s="4" t="s">
        <v>33</v>
      </c>
      <c r="U32" s="4">
        <v>13.48</v>
      </c>
      <c r="V32" s="4">
        <v>0</v>
      </c>
      <c r="W32" s="4">
        <v>0</v>
      </c>
      <c r="X32" s="4">
        <v>2243084</v>
      </c>
      <c r="Y32" s="4">
        <v>1825402359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A39" sqref="A37:A39"/>
    </sheetView>
  </sheetViews>
  <sheetFormatPr defaultColWidth="9" defaultRowHeight="13.5"/>
  <cols>
    <col min="1" max="1" width="13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4">
        <v>16137856116</v>
      </c>
      <c r="B2" s="5">
        <v>44492</v>
      </c>
      <c r="C2" s="5">
        <v>44494</v>
      </c>
      <c r="D2" s="4">
        <v>262</v>
      </c>
      <c r="E2" s="4" t="str">
        <f>VLOOKUP(A2,HOP!A:L,12,0)</f>
        <v>262.00</v>
      </c>
      <c r="F2" s="4" t="str">
        <f>VLOOKUP(A2,HOP!A:C,3,0)</f>
        <v>2233075</v>
      </c>
      <c r="G2" s="4">
        <f>D2-E2</f>
        <v>0</v>
      </c>
      <c r="H2" s="4" t="str">
        <f>$H$1&amp;F2</f>
        <v>，2233075</v>
      </c>
      <c r="I2" s="4" t="str">
        <f>VLOOKUP(A2,HOP!A:T,20,0)</f>
        <v>直连</v>
      </c>
    </row>
    <row r="3" s="4" customFormat="1" spans="1:9">
      <c r="A3" s="4">
        <v>16329654349</v>
      </c>
      <c r="B3" s="5">
        <v>44491</v>
      </c>
      <c r="C3" s="5">
        <v>44494</v>
      </c>
      <c r="D3" s="4">
        <v>102</v>
      </c>
      <c r="E3" s="4" t="str">
        <f>VLOOKUP(A3,HOP!A:L,12,0)</f>
        <v>102.00</v>
      </c>
      <c r="F3" s="4" t="str">
        <f>VLOOKUP(A3,HOP!A:C,3,0)</f>
        <v>2259967</v>
      </c>
      <c r="G3" s="4">
        <f t="shared" ref="G3:G31" si="0">D3-E3</f>
        <v>0</v>
      </c>
      <c r="H3" s="4" t="str">
        <f t="shared" ref="H3:H31" si="1">$H$1&amp;F3</f>
        <v>，2259967</v>
      </c>
      <c r="I3" s="4" t="str">
        <f>VLOOKUP(A3,HOP!A:T,20,0)</f>
        <v>直连</v>
      </c>
    </row>
    <row r="4" s="4" customFormat="1" spans="1:9">
      <c r="A4" s="4">
        <v>16412054497</v>
      </c>
      <c r="B4" s="5">
        <v>44492</v>
      </c>
      <c r="C4" s="5">
        <v>44494</v>
      </c>
      <c r="D4" s="4">
        <v>230</v>
      </c>
      <c r="E4" s="4" t="str">
        <f>VLOOKUP(A4,HOP!A:L,12,0)</f>
        <v>230.00</v>
      </c>
      <c r="F4" s="4" t="str">
        <f>VLOOKUP(A4,HOP!A:C,3,0)</f>
        <v>2269394</v>
      </c>
      <c r="G4" s="4">
        <f t="shared" si="0"/>
        <v>0</v>
      </c>
      <c r="H4" s="4" t="str">
        <f t="shared" si="1"/>
        <v>，2269394</v>
      </c>
      <c r="I4" s="4" t="str">
        <f>VLOOKUP(A4,HOP!A:T,20,0)</f>
        <v>直连</v>
      </c>
    </row>
    <row r="5" s="4" customFormat="1" spans="1:9">
      <c r="A5" s="4">
        <v>16472859913</v>
      </c>
      <c r="B5" s="5">
        <v>44498</v>
      </c>
      <c r="C5" s="5">
        <v>44500</v>
      </c>
      <c r="D5" s="4">
        <v>378</v>
      </c>
      <c r="E5" s="4" t="str">
        <f>VLOOKUP(A5,HOP!A:L,12,0)</f>
        <v>378.00</v>
      </c>
      <c r="F5" s="4" t="str">
        <f>VLOOKUP(A5,HOP!A:C,3,0)</f>
        <v>2273261</v>
      </c>
      <c r="G5" s="4">
        <f t="shared" si="0"/>
        <v>0</v>
      </c>
      <c r="H5" s="4" t="str">
        <f t="shared" si="1"/>
        <v>，2273261</v>
      </c>
      <c r="I5" s="4" t="str">
        <f>VLOOKUP(A5,HOP!A:T,20,0)</f>
        <v>直连</v>
      </c>
    </row>
    <row r="6" s="4" customFormat="1" spans="1:9">
      <c r="A6" s="4">
        <v>16477808897</v>
      </c>
      <c r="B6" s="5">
        <v>44493</v>
      </c>
      <c r="C6" s="5">
        <v>44495</v>
      </c>
      <c r="D6" s="4">
        <v>514</v>
      </c>
      <c r="E6" s="4" t="str">
        <f>VLOOKUP(A6,HOP!A:L,12,0)</f>
        <v>514.00</v>
      </c>
      <c r="F6" s="4" t="str">
        <f>VLOOKUP(A6,HOP!A:C,3,0)</f>
        <v>2273383</v>
      </c>
      <c r="G6" s="4">
        <f t="shared" si="0"/>
        <v>0</v>
      </c>
      <c r="H6" s="4" t="str">
        <f t="shared" si="1"/>
        <v>，2273383</v>
      </c>
      <c r="I6" s="4" t="str">
        <f>VLOOKUP(A6,HOP!A:T,20,0)</f>
        <v>直连</v>
      </c>
    </row>
    <row r="7" s="4" customFormat="1" spans="1:9">
      <c r="A7" s="4">
        <v>16478350952</v>
      </c>
      <c r="B7" s="5">
        <v>44492</v>
      </c>
      <c r="C7" s="5">
        <v>44494</v>
      </c>
      <c r="D7" s="4">
        <v>446</v>
      </c>
      <c r="E7" s="4" t="str">
        <f>VLOOKUP(A7,HOP!A:L,12,0)</f>
        <v>446.00</v>
      </c>
      <c r="F7" s="4" t="str">
        <f>VLOOKUP(A7,HOP!A:C,3,0)</f>
        <v>2273431</v>
      </c>
      <c r="G7" s="4">
        <f t="shared" si="0"/>
        <v>0</v>
      </c>
      <c r="H7" s="4" t="str">
        <f t="shared" si="1"/>
        <v>，2273431</v>
      </c>
      <c r="I7" s="4" t="str">
        <f>VLOOKUP(A7,HOP!A:T,20,0)</f>
        <v>直连</v>
      </c>
    </row>
    <row r="8" s="4" customFormat="1" spans="1:9">
      <c r="A8" s="4">
        <v>16498612968</v>
      </c>
      <c r="B8" s="5">
        <v>44492</v>
      </c>
      <c r="C8" s="5">
        <v>44494</v>
      </c>
      <c r="D8" s="4">
        <v>858</v>
      </c>
      <c r="E8" s="4" t="str">
        <f>VLOOKUP(A8,HOP!A:L,12,0)</f>
        <v>858.00</v>
      </c>
      <c r="F8" s="4" t="str">
        <f>VLOOKUP(A8,HOP!A:C,3,0)</f>
        <v>2274684</v>
      </c>
      <c r="G8" s="4">
        <f t="shared" si="0"/>
        <v>0</v>
      </c>
      <c r="H8" s="4" t="str">
        <f t="shared" si="1"/>
        <v>，2274684</v>
      </c>
      <c r="I8" s="4" t="str">
        <f>VLOOKUP(A8,HOP!A:T,20,0)</f>
        <v>直连</v>
      </c>
    </row>
    <row r="9" s="4" customFormat="1" spans="1:9">
      <c r="A9" s="4">
        <v>16518297402</v>
      </c>
      <c r="B9" s="5">
        <v>44498</v>
      </c>
      <c r="C9" s="5">
        <v>44500</v>
      </c>
      <c r="D9" s="4">
        <v>96</v>
      </c>
      <c r="E9" s="4" t="str">
        <f>VLOOKUP(A9,HOP!A:L,12,0)</f>
        <v>96.00</v>
      </c>
      <c r="F9" s="4" t="str">
        <f>VLOOKUP(A9,HOP!A:C,3,0)</f>
        <v>2275617</v>
      </c>
      <c r="G9" s="4">
        <f t="shared" si="0"/>
        <v>0</v>
      </c>
      <c r="H9" s="4" t="str">
        <f t="shared" si="1"/>
        <v>，2275617</v>
      </c>
      <c r="I9" s="4" t="str">
        <f>VLOOKUP(A9,HOP!A:T,20,0)</f>
        <v>直连</v>
      </c>
    </row>
    <row r="10" s="4" customFormat="1" spans="1:9">
      <c r="A10" s="4">
        <v>16529994030</v>
      </c>
      <c r="B10" s="5">
        <v>44494</v>
      </c>
      <c r="C10" s="5">
        <v>44496</v>
      </c>
      <c r="D10" s="4">
        <v>62</v>
      </c>
      <c r="E10" s="4" t="str">
        <f>VLOOKUP(A10,HOP!A:L,12,0)</f>
        <v>62.00</v>
      </c>
      <c r="F10" s="4" t="str">
        <f>VLOOKUP(A10,HOP!A:C,3,0)</f>
        <v>2276335</v>
      </c>
      <c r="G10" s="4">
        <f t="shared" si="0"/>
        <v>0</v>
      </c>
      <c r="H10" s="4" t="str">
        <f t="shared" si="1"/>
        <v>，2276335</v>
      </c>
      <c r="I10" s="4" t="str">
        <f>VLOOKUP(A10,HOP!A:T,20,0)</f>
        <v>直连</v>
      </c>
    </row>
    <row r="11" s="4" customFormat="1" spans="1:9">
      <c r="A11" s="4">
        <v>16540981036</v>
      </c>
      <c r="B11" s="5">
        <v>44498</v>
      </c>
      <c r="C11" s="5">
        <v>44500</v>
      </c>
      <c r="D11" s="4">
        <v>156</v>
      </c>
      <c r="E11" s="4" t="str">
        <f>VLOOKUP(A11,HOP!A:L,12,0)</f>
        <v>156.00</v>
      </c>
      <c r="F11" s="4" t="str">
        <f>VLOOKUP(A11,HOP!A:C,3,0)</f>
        <v>2277211</v>
      </c>
      <c r="G11" s="4">
        <f t="shared" si="0"/>
        <v>0</v>
      </c>
      <c r="H11" s="4" t="str">
        <f t="shared" si="1"/>
        <v>，2277211</v>
      </c>
      <c r="I11" s="4" t="str">
        <f>VLOOKUP(A11,HOP!A:T,20,0)</f>
        <v>直连</v>
      </c>
    </row>
    <row r="12" s="4" customFormat="1" spans="1:9">
      <c r="A12" s="4">
        <v>16561260731</v>
      </c>
      <c r="B12" s="5">
        <v>44498</v>
      </c>
      <c r="C12" s="5">
        <v>44500</v>
      </c>
      <c r="D12" s="4">
        <v>151</v>
      </c>
      <c r="E12" s="4" t="str">
        <f>VLOOKUP(A12,HOP!A:L,12,0)</f>
        <v>151.00</v>
      </c>
      <c r="F12" s="4" t="str">
        <f>VLOOKUP(A12,HOP!A:C,3,0)</f>
        <v>2278253</v>
      </c>
      <c r="G12" s="4">
        <f t="shared" si="0"/>
        <v>0</v>
      </c>
      <c r="H12" s="4" t="str">
        <f t="shared" si="1"/>
        <v>，2278253</v>
      </c>
      <c r="I12" s="4" t="str">
        <f>VLOOKUP(A12,HOP!A:T,20,0)</f>
        <v>直连</v>
      </c>
    </row>
    <row r="13" s="4" customFormat="1" spans="1:9">
      <c r="A13" s="4">
        <v>16582252699</v>
      </c>
      <c r="B13" s="5">
        <v>44491</v>
      </c>
      <c r="C13" s="5">
        <v>44495</v>
      </c>
      <c r="D13" s="4">
        <v>256</v>
      </c>
      <c r="E13" s="4" t="str">
        <f>VLOOKUP(A13,HOP!A:L,12,0)</f>
        <v>256.00</v>
      </c>
      <c r="F13" s="4" t="str">
        <f>VLOOKUP(A13,HOP!A:C,3,0)</f>
        <v>2279181</v>
      </c>
      <c r="G13" s="4">
        <f t="shared" si="0"/>
        <v>0</v>
      </c>
      <c r="H13" s="4" t="str">
        <f t="shared" si="1"/>
        <v>，2279181</v>
      </c>
      <c r="I13" s="4" t="str">
        <f>VLOOKUP(A13,HOP!A:T,20,0)</f>
        <v>直连</v>
      </c>
    </row>
    <row r="14" s="4" customFormat="1" spans="1:9">
      <c r="A14" s="4">
        <v>16583209036</v>
      </c>
      <c r="B14" s="5">
        <v>44497</v>
      </c>
      <c r="C14" s="5">
        <v>44499</v>
      </c>
      <c r="D14" s="4">
        <v>153</v>
      </c>
      <c r="E14" s="4" t="str">
        <f>VLOOKUP(A14,HOP!A:L,12,0)</f>
        <v>153.00</v>
      </c>
      <c r="F14" s="4" t="str">
        <f>VLOOKUP(A14,HOP!A:C,3,0)</f>
        <v>2279253</v>
      </c>
      <c r="G14" s="4">
        <f t="shared" si="0"/>
        <v>0</v>
      </c>
      <c r="H14" s="4" t="str">
        <f t="shared" si="1"/>
        <v>，2279253</v>
      </c>
      <c r="I14" s="4" t="str">
        <f>VLOOKUP(A14,HOP!A:T,20,0)</f>
        <v>直连</v>
      </c>
    </row>
    <row r="15" s="4" customFormat="1" spans="1:9">
      <c r="A15" s="4">
        <v>16613055751</v>
      </c>
      <c r="B15" s="5">
        <v>44496</v>
      </c>
      <c r="C15" s="5">
        <v>44498</v>
      </c>
      <c r="D15" s="4">
        <v>229</v>
      </c>
      <c r="E15" s="4" t="str">
        <f>VLOOKUP(A15,HOP!A:L,12,0)</f>
        <v>229.00</v>
      </c>
      <c r="F15" s="4" t="str">
        <f>VLOOKUP(A15,HOP!A:C,3,0)</f>
        <v>2281075</v>
      </c>
      <c r="G15" s="4">
        <f t="shared" si="0"/>
        <v>0</v>
      </c>
      <c r="H15" s="4" t="str">
        <f t="shared" si="1"/>
        <v>，2281075</v>
      </c>
      <c r="I15" s="4" t="str">
        <f>VLOOKUP(A15,HOP!A:T,20,0)</f>
        <v>直连</v>
      </c>
    </row>
    <row r="16" s="4" customFormat="1" spans="1:9">
      <c r="A16" s="4">
        <v>16624696245</v>
      </c>
      <c r="B16" s="5">
        <v>44491</v>
      </c>
      <c r="C16" s="5">
        <v>44494</v>
      </c>
      <c r="D16" s="4">
        <v>396</v>
      </c>
      <c r="E16" s="4" t="str">
        <f>VLOOKUP(A16,HOP!A:L,12,0)</f>
        <v>396.00</v>
      </c>
      <c r="F16" s="4" t="str">
        <f>VLOOKUP(A16,HOP!A:C,3,0)</f>
        <v>2281509</v>
      </c>
      <c r="G16" s="4">
        <f t="shared" si="0"/>
        <v>0</v>
      </c>
      <c r="H16" s="4" t="str">
        <f t="shared" si="1"/>
        <v>，2281509</v>
      </c>
      <c r="I16" s="4" t="str">
        <f>VLOOKUP(A16,HOP!A:T,20,0)</f>
        <v>直连</v>
      </c>
    </row>
    <row r="17" s="4" customFormat="1" spans="1:9">
      <c r="A17" s="4">
        <v>16636672118</v>
      </c>
      <c r="B17" s="5">
        <v>44492</v>
      </c>
      <c r="C17" s="5">
        <v>44494</v>
      </c>
      <c r="D17" s="4">
        <v>222</v>
      </c>
      <c r="E17" s="4" t="str">
        <f>VLOOKUP(A17,HOP!A:L,12,0)</f>
        <v>222.00</v>
      </c>
      <c r="F17" s="4" t="str">
        <f>VLOOKUP(A17,HOP!A:C,3,0)</f>
        <v>2281894</v>
      </c>
      <c r="G17" s="4">
        <f t="shared" si="0"/>
        <v>0</v>
      </c>
      <c r="H17" s="4" t="str">
        <f t="shared" si="1"/>
        <v>，2281894</v>
      </c>
      <c r="I17" s="4" t="str">
        <f>VLOOKUP(A17,HOP!A:T,20,0)</f>
        <v>直连</v>
      </c>
    </row>
    <row r="18" s="4" customFormat="1" spans="1:9">
      <c r="A18" s="4">
        <v>16637362997</v>
      </c>
      <c r="B18" s="5">
        <v>44493</v>
      </c>
      <c r="C18" s="5">
        <v>44495</v>
      </c>
      <c r="D18" s="4">
        <v>333</v>
      </c>
      <c r="E18" s="4" t="str">
        <f>VLOOKUP(A18,HOP!A:L,12,0)</f>
        <v>333.00</v>
      </c>
      <c r="F18" s="4" t="str">
        <f>VLOOKUP(A18,HOP!A:C,3,0)</f>
        <v>2281997</v>
      </c>
      <c r="G18" s="4">
        <f t="shared" si="0"/>
        <v>0</v>
      </c>
      <c r="H18" s="4" t="str">
        <f t="shared" si="1"/>
        <v>，2281997</v>
      </c>
      <c r="I18" s="4" t="str">
        <f>VLOOKUP(A18,HOP!A:T,20,0)</f>
        <v>直连</v>
      </c>
    </row>
    <row r="19" s="4" customFormat="1" spans="1:9">
      <c r="A19" s="4">
        <v>16647435862</v>
      </c>
      <c r="B19" s="5">
        <v>44494</v>
      </c>
      <c r="C19" s="5">
        <v>44497</v>
      </c>
      <c r="D19" s="4">
        <v>177</v>
      </c>
      <c r="E19" s="4" t="str">
        <f>VLOOKUP(A19,HOP!A:L,12,0)</f>
        <v>177.00</v>
      </c>
      <c r="F19" s="4" t="str">
        <f>VLOOKUP(A19,HOP!A:C,3,0)</f>
        <v>2282453</v>
      </c>
      <c r="G19" s="4">
        <f t="shared" si="0"/>
        <v>0</v>
      </c>
      <c r="H19" s="4" t="str">
        <f t="shared" si="1"/>
        <v>，2282453</v>
      </c>
      <c r="I19" s="4" t="str">
        <f>VLOOKUP(A19,HOP!A:T,20,0)</f>
        <v>直连</v>
      </c>
    </row>
    <row r="20" s="4" customFormat="1" spans="1:9">
      <c r="A20" s="4">
        <v>16647508266</v>
      </c>
      <c r="B20" s="5">
        <v>44496</v>
      </c>
      <c r="C20" s="5">
        <v>44498</v>
      </c>
      <c r="D20" s="4">
        <v>230</v>
      </c>
      <c r="E20" s="4" t="str">
        <f>VLOOKUP(A20,HOP!A:L,12,0)</f>
        <v>230.00</v>
      </c>
      <c r="F20" s="4" t="str">
        <f>VLOOKUP(A20,HOP!A:C,3,0)</f>
        <v>2282461</v>
      </c>
      <c r="G20" s="4">
        <f t="shared" si="0"/>
        <v>0</v>
      </c>
      <c r="H20" s="4" t="str">
        <f t="shared" si="1"/>
        <v>，2282461</v>
      </c>
      <c r="I20" s="4" t="str">
        <f>VLOOKUP(A20,HOP!A:T,20,0)</f>
        <v>直连</v>
      </c>
    </row>
    <row r="21" s="4" customFormat="1" spans="1:9">
      <c r="A21" s="4">
        <v>16654015680</v>
      </c>
      <c r="B21" s="5">
        <v>44494</v>
      </c>
      <c r="C21" s="5">
        <v>44496</v>
      </c>
      <c r="D21" s="4">
        <v>186</v>
      </c>
      <c r="E21" s="4" t="str">
        <f>VLOOKUP(A21,HOP!A:L,12,0)</f>
        <v>186.00</v>
      </c>
      <c r="F21" s="4" t="str">
        <f>VLOOKUP(A21,HOP!A:C,3,0)</f>
        <v>2282709</v>
      </c>
      <c r="G21" s="4">
        <f t="shared" si="0"/>
        <v>0</v>
      </c>
      <c r="H21" s="4" t="str">
        <f t="shared" si="1"/>
        <v>，2282709</v>
      </c>
      <c r="I21" s="4" t="str">
        <f>VLOOKUP(A21,HOP!A:T,20,0)</f>
        <v>直连</v>
      </c>
    </row>
    <row r="22" s="4" customFormat="1" spans="1:9">
      <c r="A22" s="4">
        <v>16655766282</v>
      </c>
      <c r="B22" s="5">
        <v>44495</v>
      </c>
      <c r="C22" s="5">
        <v>44499</v>
      </c>
      <c r="D22" s="4">
        <v>213</v>
      </c>
      <c r="E22" s="4" t="str">
        <f>VLOOKUP(A22,HOP!A:L,12,0)</f>
        <v>213.00</v>
      </c>
      <c r="F22" s="4" t="str">
        <f>VLOOKUP(A22,HOP!A:C,3,0)</f>
        <v>2282900</v>
      </c>
      <c r="G22" s="4">
        <f t="shared" si="0"/>
        <v>0</v>
      </c>
      <c r="H22" s="4" t="str">
        <f t="shared" si="1"/>
        <v>，2282900</v>
      </c>
      <c r="I22" s="4" t="str">
        <f>VLOOKUP(A22,HOP!A:T,20,0)</f>
        <v>直连</v>
      </c>
    </row>
    <row r="23" s="4" customFormat="1" spans="1:9">
      <c r="A23" s="4">
        <v>16655763971</v>
      </c>
      <c r="B23" s="5">
        <v>44494</v>
      </c>
      <c r="C23" s="5">
        <v>44497</v>
      </c>
      <c r="D23" s="4">
        <v>198</v>
      </c>
      <c r="E23" s="4" t="str">
        <f>VLOOKUP(A23,HOP!A:L,12,0)</f>
        <v>198.00</v>
      </c>
      <c r="F23" s="4" t="str">
        <f>VLOOKUP(A23,HOP!A:C,3,0)</f>
        <v>2282897</v>
      </c>
      <c r="G23" s="4">
        <f t="shared" si="0"/>
        <v>0</v>
      </c>
      <c r="H23" s="4" t="str">
        <f t="shared" si="1"/>
        <v>，2282897</v>
      </c>
      <c r="I23" s="4" t="str">
        <f>VLOOKUP(A23,HOP!A:T,20,0)</f>
        <v>直连</v>
      </c>
    </row>
    <row r="24" s="4" customFormat="1" spans="1:9">
      <c r="A24" s="4">
        <v>16658123903</v>
      </c>
      <c r="B24" s="5">
        <v>44494</v>
      </c>
      <c r="C24" s="5">
        <v>44496</v>
      </c>
      <c r="D24" s="4">
        <v>170</v>
      </c>
      <c r="E24" s="4" t="str">
        <f>VLOOKUP(A24,HOP!A:L,12,0)</f>
        <v>170.00</v>
      </c>
      <c r="F24" s="4" t="str">
        <f>VLOOKUP(A24,HOP!A:C,3,0)</f>
        <v>2283065</v>
      </c>
      <c r="G24" s="4">
        <f t="shared" si="0"/>
        <v>0</v>
      </c>
      <c r="H24" s="4" t="str">
        <f t="shared" si="1"/>
        <v>，2283065</v>
      </c>
      <c r="I24" s="4" t="str">
        <f>VLOOKUP(A24,HOP!A:T,20,0)</f>
        <v>直连</v>
      </c>
    </row>
    <row r="25" s="4" customFormat="1" spans="1:9">
      <c r="A25" s="4">
        <v>16665822509</v>
      </c>
      <c r="B25" s="5">
        <v>44497</v>
      </c>
      <c r="C25" s="5">
        <v>44500</v>
      </c>
      <c r="D25" s="4">
        <v>320</v>
      </c>
      <c r="E25" s="4" t="str">
        <f>VLOOKUP(A25,HOP!A:L,12,0)</f>
        <v>320.00</v>
      </c>
      <c r="F25" s="4" t="str">
        <f>VLOOKUP(A25,HOP!A:C,3,0)</f>
        <v>2283320</v>
      </c>
      <c r="G25" s="4">
        <f t="shared" si="0"/>
        <v>0</v>
      </c>
      <c r="H25" s="4" t="str">
        <f t="shared" si="1"/>
        <v>，2283320</v>
      </c>
      <c r="I25" s="4" t="str">
        <f>VLOOKUP(A25,HOP!A:T,20,0)</f>
        <v>直连</v>
      </c>
    </row>
    <row r="26" s="4" customFormat="1" spans="1:9">
      <c r="A26" s="4">
        <v>16665851936</v>
      </c>
      <c r="B26" s="5">
        <v>44495</v>
      </c>
      <c r="C26" s="5">
        <v>44497</v>
      </c>
      <c r="D26" s="4">
        <v>166</v>
      </c>
      <c r="E26" s="4" t="str">
        <f>VLOOKUP(A26,HOP!A:L,12,0)</f>
        <v>166.00</v>
      </c>
      <c r="F26" s="4" t="str">
        <f>VLOOKUP(A26,HOP!A:C,3,0)</f>
        <v>2283333</v>
      </c>
      <c r="G26" s="4">
        <f t="shared" si="0"/>
        <v>0</v>
      </c>
      <c r="H26" s="4" t="str">
        <f t="shared" si="1"/>
        <v>，2283333</v>
      </c>
      <c r="I26" s="4" t="str">
        <f>VLOOKUP(A26,HOP!A:T,20,0)</f>
        <v>直连</v>
      </c>
    </row>
    <row r="27" s="4" customFormat="1" hidden="1" spans="1:9">
      <c r="A27" s="4">
        <v>16666229553</v>
      </c>
      <c r="B27" s="5">
        <v>44495</v>
      </c>
      <c r="C27" s="5">
        <v>44498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spans="1:9">
      <c r="A28" s="4">
        <v>16668079534</v>
      </c>
      <c r="B28" s="5">
        <v>44495</v>
      </c>
      <c r="C28" s="5">
        <v>44497</v>
      </c>
      <c r="D28" s="4">
        <v>68</v>
      </c>
      <c r="E28" s="4" t="str">
        <f>VLOOKUP(A28,HOP!A:L,12,0)</f>
        <v>68.00</v>
      </c>
      <c r="F28" s="4" t="str">
        <f>VLOOKUP(A28,HOP!A:C,3,0)</f>
        <v>2283527</v>
      </c>
      <c r="G28" s="4">
        <f t="shared" si="0"/>
        <v>0</v>
      </c>
      <c r="H28" s="4" t="str">
        <f t="shared" si="1"/>
        <v>，2283527</v>
      </c>
      <c r="I28" s="4" t="str">
        <f>VLOOKUP(A28,HOP!A:T,20,0)</f>
        <v>直连</v>
      </c>
    </row>
    <row r="29" s="4" customFormat="1" spans="1:9">
      <c r="A29" s="4">
        <v>16669562433</v>
      </c>
      <c r="B29" s="5">
        <v>44497</v>
      </c>
      <c r="C29" s="5">
        <v>44499</v>
      </c>
      <c r="D29" s="4">
        <v>338</v>
      </c>
      <c r="E29" s="4" t="str">
        <f>VLOOKUP(A29,HOP!A:L,12,0)</f>
        <v>338.00</v>
      </c>
      <c r="F29" s="4" t="str">
        <f>VLOOKUP(A29,HOP!A:C,3,0)</f>
        <v>2283655</v>
      </c>
      <c r="G29" s="4">
        <f t="shared" si="0"/>
        <v>0</v>
      </c>
      <c r="H29" s="4" t="str">
        <f t="shared" si="1"/>
        <v>，2283655</v>
      </c>
      <c r="I29" s="4" t="str">
        <f>VLOOKUP(A29,HOP!A:T,20,0)</f>
        <v>直连</v>
      </c>
    </row>
    <row r="30" s="4" customFormat="1" spans="1:9">
      <c r="A30" s="4">
        <v>16670412438</v>
      </c>
      <c r="B30" s="5">
        <v>44496</v>
      </c>
      <c r="C30" s="5">
        <v>44498</v>
      </c>
      <c r="D30" s="4">
        <v>103</v>
      </c>
      <c r="E30" s="4" t="str">
        <f>VLOOKUP(A30,HOP!A:L,12,0)</f>
        <v>103.00</v>
      </c>
      <c r="F30" s="4" t="str">
        <f>VLOOKUP(A30,HOP!A:C,3,0)</f>
        <v>2283796</v>
      </c>
      <c r="G30" s="4">
        <f t="shared" si="0"/>
        <v>0</v>
      </c>
      <c r="H30" s="4" t="str">
        <f t="shared" si="1"/>
        <v>，2283796</v>
      </c>
      <c r="I30" s="4" t="str">
        <f>VLOOKUP(A30,HOP!A:T,20,0)</f>
        <v>直连</v>
      </c>
    </row>
    <row r="31" s="4" customFormat="1" spans="1:10">
      <c r="A31" s="4">
        <v>16204524897</v>
      </c>
      <c r="B31" s="5">
        <v>44485</v>
      </c>
      <c r="C31" s="5">
        <v>44487</v>
      </c>
      <c r="D31" s="4">
        <v>13.48</v>
      </c>
      <c r="E31" s="4" t="e">
        <f>VLOOKUP(A31,HOP!A:L,12,0)</f>
        <v>#N/A</v>
      </c>
      <c r="F31" s="4">
        <v>2243084</v>
      </c>
      <c r="G31" s="4" t="e">
        <f t="shared" si="0"/>
        <v>#N/A</v>
      </c>
      <c r="H31" s="4" t="str">
        <f t="shared" si="1"/>
        <v>，2243084</v>
      </c>
      <c r="I31" s="4" t="e">
        <f>VLOOKUP(A31,HOP!A:T,20,0)</f>
        <v>#N/A</v>
      </c>
      <c r="J31" s="4" t="s">
        <v>128</v>
      </c>
    </row>
    <row r="33" spans="4:4">
      <c r="D33" s="4">
        <f>SUM(D2:D32)</f>
        <v>7026.48</v>
      </c>
    </row>
    <row r="37" spans="1:1">
      <c r="A37" s="4" t="s">
        <v>129</v>
      </c>
    </row>
    <row r="38" spans="1:1">
      <c r="A38" s="4" t="s">
        <v>130</v>
      </c>
    </row>
    <row r="39" spans="1:1">
      <c r="A39" s="4" t="s">
        <v>131</v>
      </c>
    </row>
  </sheetData>
  <autoFilter ref="A1:XFD39">
    <filterColumn colId="3">
      <filters blank="1">
        <filter val="151"/>
        <filter val="153"/>
        <filter val="213"/>
        <filter val="514"/>
        <filter val="96"/>
        <filter val="156"/>
        <filter val="256"/>
        <filter val="396"/>
        <filter val="198"/>
        <filter val="858"/>
        <filter val="7026.48"/>
        <filter val="320"/>
        <filter val="62"/>
        <filter val="222"/>
        <filter val="262"/>
        <filter val="166"/>
        <filter val="68"/>
        <filter val="229"/>
        <filter val="170"/>
        <filter val="230"/>
        <filter val="333"/>
        <filter val="177"/>
        <filter val="338"/>
        <filter val="378"/>
        <filter val="102"/>
        <filter val="103"/>
        <filter val="186"/>
        <filter val="446"/>
        <filter val="13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3">
        <v>16670412438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29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</row>
    <row r="3" s="1" customFormat="1" spans="1:20">
      <c r="A3" s="3">
        <v>16669562433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154</v>
      </c>
      <c r="I3" s="1" t="s">
        <v>170</v>
      </c>
      <c r="J3" s="1" t="s">
        <v>29</v>
      </c>
      <c r="K3" s="1" t="s">
        <v>171</v>
      </c>
      <c r="L3" s="1" t="s">
        <v>171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172</v>
      </c>
      <c r="R3" s="1" t="s">
        <v>161</v>
      </c>
      <c r="S3" s="1" t="s">
        <v>162</v>
      </c>
      <c r="T3" s="1" t="s">
        <v>163</v>
      </c>
    </row>
    <row r="4" s="1" customFormat="1" spans="1:20">
      <c r="A4" s="3">
        <v>16668079534</v>
      </c>
      <c r="B4" s="1" t="s">
        <v>164</v>
      </c>
      <c r="C4" s="1" t="s">
        <v>173</v>
      </c>
      <c r="D4" s="1" t="s">
        <v>174</v>
      </c>
      <c r="E4" s="1" t="s">
        <v>175</v>
      </c>
      <c r="F4" s="1" t="s">
        <v>164</v>
      </c>
      <c r="G4" s="1" t="s">
        <v>168</v>
      </c>
      <c r="H4" s="1" t="s">
        <v>154</v>
      </c>
      <c r="I4" s="1" t="s">
        <v>176</v>
      </c>
      <c r="J4" s="1" t="s">
        <v>29</v>
      </c>
      <c r="K4" s="1" t="s">
        <v>177</v>
      </c>
      <c r="L4" s="1" t="s">
        <v>177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178</v>
      </c>
      <c r="R4" s="1" t="s">
        <v>161</v>
      </c>
      <c r="S4" s="1" t="s">
        <v>162</v>
      </c>
      <c r="T4" s="1" t="s">
        <v>163</v>
      </c>
    </row>
    <row r="5" s="1" customFormat="1" spans="1:20">
      <c r="A5" s="3">
        <v>16665851936</v>
      </c>
      <c r="B5" s="1" t="s">
        <v>164</v>
      </c>
      <c r="C5" s="1" t="s">
        <v>179</v>
      </c>
      <c r="D5" s="1" t="s">
        <v>180</v>
      </c>
      <c r="E5" s="1" t="s">
        <v>181</v>
      </c>
      <c r="F5" s="1" t="s">
        <v>164</v>
      </c>
      <c r="G5" s="1" t="s">
        <v>168</v>
      </c>
      <c r="H5" s="1" t="s">
        <v>154</v>
      </c>
      <c r="I5" s="1" t="s">
        <v>182</v>
      </c>
      <c r="J5" s="1" t="s">
        <v>29</v>
      </c>
      <c r="K5" s="1" t="s">
        <v>183</v>
      </c>
      <c r="L5" s="1" t="s">
        <v>183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184</v>
      </c>
      <c r="R5" s="1" t="s">
        <v>161</v>
      </c>
      <c r="S5" s="1" t="s">
        <v>162</v>
      </c>
      <c r="T5" s="1" t="s">
        <v>163</v>
      </c>
    </row>
    <row r="6" s="1" customFormat="1" spans="1:20">
      <c r="A6" s="3">
        <v>16665822509</v>
      </c>
      <c r="B6" s="1" t="s">
        <v>164</v>
      </c>
      <c r="C6" s="1" t="s">
        <v>185</v>
      </c>
      <c r="D6" s="1" t="s">
        <v>186</v>
      </c>
      <c r="E6" s="1" t="s">
        <v>187</v>
      </c>
      <c r="F6" s="1" t="s">
        <v>168</v>
      </c>
      <c r="G6" s="1" t="s">
        <v>188</v>
      </c>
      <c r="H6" s="1" t="s">
        <v>154</v>
      </c>
      <c r="I6" s="1" t="s">
        <v>189</v>
      </c>
      <c r="J6" s="1" t="s">
        <v>29</v>
      </c>
      <c r="K6" s="1" t="s">
        <v>190</v>
      </c>
      <c r="L6" s="1" t="s">
        <v>190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191</v>
      </c>
      <c r="R6" s="1" t="s">
        <v>161</v>
      </c>
      <c r="S6" s="1" t="s">
        <v>162</v>
      </c>
      <c r="T6" s="1" t="s">
        <v>163</v>
      </c>
    </row>
    <row r="7" s="1" customFormat="1" spans="1:20">
      <c r="A7" s="3">
        <v>16658123903</v>
      </c>
      <c r="B7" s="1" t="s">
        <v>192</v>
      </c>
      <c r="C7" s="1" t="s">
        <v>193</v>
      </c>
      <c r="D7" s="1" t="s">
        <v>194</v>
      </c>
      <c r="E7" s="1" t="s">
        <v>195</v>
      </c>
      <c r="F7" s="1" t="s">
        <v>192</v>
      </c>
      <c r="G7" s="1" t="s">
        <v>149</v>
      </c>
      <c r="H7" s="1" t="s">
        <v>154</v>
      </c>
      <c r="I7" s="1" t="s">
        <v>196</v>
      </c>
      <c r="J7" s="1" t="s">
        <v>29</v>
      </c>
      <c r="K7" s="1" t="s">
        <v>197</v>
      </c>
      <c r="L7" s="1" t="s">
        <v>197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198</v>
      </c>
      <c r="R7" s="1" t="s">
        <v>161</v>
      </c>
      <c r="S7" s="1" t="s">
        <v>162</v>
      </c>
      <c r="T7" s="1" t="s">
        <v>163</v>
      </c>
    </row>
    <row r="8" s="1" customFormat="1" spans="1:20">
      <c r="A8" s="3">
        <v>16655766282</v>
      </c>
      <c r="B8" s="1" t="s">
        <v>192</v>
      </c>
      <c r="C8" s="1" t="s">
        <v>199</v>
      </c>
      <c r="D8" s="1" t="s">
        <v>200</v>
      </c>
      <c r="E8" s="1" t="s">
        <v>201</v>
      </c>
      <c r="F8" s="1" t="s">
        <v>164</v>
      </c>
      <c r="G8" s="1" t="s">
        <v>169</v>
      </c>
      <c r="H8" s="1" t="s">
        <v>154</v>
      </c>
      <c r="I8" s="1" t="s">
        <v>202</v>
      </c>
      <c r="J8" s="1" t="s">
        <v>29</v>
      </c>
      <c r="K8" s="1" t="s">
        <v>203</v>
      </c>
      <c r="L8" s="1" t="s">
        <v>203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204</v>
      </c>
      <c r="R8" s="1" t="s">
        <v>161</v>
      </c>
      <c r="S8" s="1" t="s">
        <v>162</v>
      </c>
      <c r="T8" s="1" t="s">
        <v>163</v>
      </c>
    </row>
    <row r="9" s="1" customFormat="1" spans="1:20">
      <c r="A9" s="3">
        <v>16655763971</v>
      </c>
      <c r="B9" s="1" t="s">
        <v>192</v>
      </c>
      <c r="C9" s="1" t="s">
        <v>205</v>
      </c>
      <c r="D9" s="1" t="s">
        <v>206</v>
      </c>
      <c r="E9" s="1" t="s">
        <v>207</v>
      </c>
      <c r="F9" s="1" t="s">
        <v>192</v>
      </c>
      <c r="G9" s="1" t="s">
        <v>168</v>
      </c>
      <c r="H9" s="1" t="s">
        <v>154</v>
      </c>
      <c r="I9" s="1" t="s">
        <v>208</v>
      </c>
      <c r="J9" s="1" t="s">
        <v>29</v>
      </c>
      <c r="K9" s="1" t="s">
        <v>209</v>
      </c>
      <c r="L9" s="1" t="s">
        <v>209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210</v>
      </c>
      <c r="R9" s="1" t="s">
        <v>161</v>
      </c>
      <c r="S9" s="1" t="s">
        <v>162</v>
      </c>
      <c r="T9" s="1" t="s">
        <v>163</v>
      </c>
    </row>
    <row r="10" s="1" customFormat="1" spans="1:20">
      <c r="A10" s="3">
        <v>16654015680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192</v>
      </c>
      <c r="G10" s="1" t="s">
        <v>149</v>
      </c>
      <c r="H10" s="1" t="s">
        <v>154</v>
      </c>
      <c r="I10" s="1" t="s">
        <v>215</v>
      </c>
      <c r="J10" s="1" t="s">
        <v>29</v>
      </c>
      <c r="K10" s="1" t="s">
        <v>216</v>
      </c>
      <c r="L10" s="1" t="s">
        <v>216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217</v>
      </c>
      <c r="R10" s="1" t="s">
        <v>161</v>
      </c>
      <c r="S10" s="1" t="s">
        <v>162</v>
      </c>
      <c r="T10" s="1" t="s">
        <v>163</v>
      </c>
    </row>
    <row r="11" s="1" customFormat="1" spans="1:20">
      <c r="A11" s="3">
        <v>16647508266</v>
      </c>
      <c r="B11" s="1" t="s">
        <v>211</v>
      </c>
      <c r="C11" s="1" t="s">
        <v>218</v>
      </c>
      <c r="D11" s="1" t="s">
        <v>219</v>
      </c>
      <c r="E11" s="1" t="s">
        <v>220</v>
      </c>
      <c r="F11" s="1" t="s">
        <v>149</v>
      </c>
      <c r="G11" s="1" t="s">
        <v>153</v>
      </c>
      <c r="H11" s="1" t="s">
        <v>154</v>
      </c>
      <c r="I11" s="1" t="s">
        <v>221</v>
      </c>
      <c r="J11" s="1" t="s">
        <v>29</v>
      </c>
      <c r="K11" s="1" t="s">
        <v>222</v>
      </c>
      <c r="L11" s="1" t="s">
        <v>222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223</v>
      </c>
      <c r="R11" s="1" t="s">
        <v>161</v>
      </c>
      <c r="S11" s="1" t="s">
        <v>162</v>
      </c>
      <c r="T11" s="1" t="s">
        <v>163</v>
      </c>
    </row>
    <row r="12" s="1" customFormat="1" spans="1:20">
      <c r="A12" s="3">
        <v>16647435862</v>
      </c>
      <c r="B12" s="1" t="s">
        <v>211</v>
      </c>
      <c r="C12" s="1" t="s">
        <v>224</v>
      </c>
      <c r="D12" s="1" t="s">
        <v>225</v>
      </c>
      <c r="E12" s="1" t="s">
        <v>226</v>
      </c>
      <c r="F12" s="1" t="s">
        <v>192</v>
      </c>
      <c r="G12" s="1" t="s">
        <v>168</v>
      </c>
      <c r="H12" s="1" t="s">
        <v>154</v>
      </c>
      <c r="I12" s="1" t="s">
        <v>227</v>
      </c>
      <c r="J12" s="1" t="s">
        <v>29</v>
      </c>
      <c r="K12" s="1" t="s">
        <v>228</v>
      </c>
      <c r="L12" s="1" t="s">
        <v>228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229</v>
      </c>
      <c r="R12" s="1" t="s">
        <v>161</v>
      </c>
      <c r="S12" s="1" t="s">
        <v>162</v>
      </c>
      <c r="T12" s="1" t="s">
        <v>163</v>
      </c>
    </row>
    <row r="13" s="1" customFormat="1" spans="1:20">
      <c r="A13" s="3">
        <v>16637362997</v>
      </c>
      <c r="B13" s="1" t="s">
        <v>230</v>
      </c>
      <c r="C13" s="1" t="s">
        <v>231</v>
      </c>
      <c r="D13" s="1" t="s">
        <v>232</v>
      </c>
      <c r="E13" s="1" t="s">
        <v>233</v>
      </c>
      <c r="F13" s="1" t="s">
        <v>211</v>
      </c>
      <c r="G13" s="1" t="s">
        <v>164</v>
      </c>
      <c r="H13" s="1" t="s">
        <v>154</v>
      </c>
      <c r="I13" s="1" t="s">
        <v>234</v>
      </c>
      <c r="J13" s="1" t="s">
        <v>29</v>
      </c>
      <c r="K13" s="1" t="s">
        <v>235</v>
      </c>
      <c r="L13" s="1" t="s">
        <v>235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236</v>
      </c>
      <c r="R13" s="1" t="s">
        <v>161</v>
      </c>
      <c r="S13" s="1" t="s">
        <v>162</v>
      </c>
      <c r="T13" s="1" t="s">
        <v>163</v>
      </c>
    </row>
    <row r="14" s="1" customFormat="1" spans="1:20">
      <c r="A14" s="3">
        <v>16636672118</v>
      </c>
      <c r="B14" s="1" t="s">
        <v>237</v>
      </c>
      <c r="C14" s="1" t="s">
        <v>238</v>
      </c>
      <c r="D14" s="1" t="s">
        <v>239</v>
      </c>
      <c r="E14" s="1" t="s">
        <v>240</v>
      </c>
      <c r="F14" s="1" t="s">
        <v>230</v>
      </c>
      <c r="G14" s="1" t="s">
        <v>192</v>
      </c>
      <c r="H14" s="1" t="s">
        <v>154</v>
      </c>
      <c r="I14" s="1" t="s">
        <v>241</v>
      </c>
      <c r="J14" s="1" t="s">
        <v>29</v>
      </c>
      <c r="K14" s="1" t="s">
        <v>242</v>
      </c>
      <c r="L14" s="1" t="s">
        <v>242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243</v>
      </c>
      <c r="R14" s="1" t="s">
        <v>161</v>
      </c>
      <c r="S14" s="1" t="s">
        <v>162</v>
      </c>
      <c r="T14" s="1" t="s">
        <v>163</v>
      </c>
    </row>
    <row r="15" s="1" customFormat="1" spans="1:20">
      <c r="A15" s="3">
        <v>16624696245</v>
      </c>
      <c r="B15" s="1" t="s">
        <v>237</v>
      </c>
      <c r="C15" s="1" t="s">
        <v>244</v>
      </c>
      <c r="D15" s="1" t="s">
        <v>245</v>
      </c>
      <c r="E15" s="1" t="s">
        <v>246</v>
      </c>
      <c r="F15" s="1" t="s">
        <v>237</v>
      </c>
      <c r="G15" s="1" t="s">
        <v>192</v>
      </c>
      <c r="H15" s="1" t="s">
        <v>154</v>
      </c>
      <c r="I15" s="1" t="s">
        <v>247</v>
      </c>
      <c r="J15" s="1" t="s">
        <v>29</v>
      </c>
      <c r="K15" s="1" t="s">
        <v>248</v>
      </c>
      <c r="L15" s="1" t="s">
        <v>248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249</v>
      </c>
      <c r="R15" s="1" t="s">
        <v>161</v>
      </c>
      <c r="S15" s="1" t="s">
        <v>162</v>
      </c>
      <c r="T15" s="1" t="s">
        <v>163</v>
      </c>
    </row>
    <row r="16" s="1" customFormat="1" spans="1:20">
      <c r="A16" s="3">
        <v>16613055751</v>
      </c>
      <c r="B16" s="1" t="s">
        <v>250</v>
      </c>
      <c r="C16" s="1" t="s">
        <v>251</v>
      </c>
      <c r="D16" s="1" t="s">
        <v>252</v>
      </c>
      <c r="E16" s="1" t="s">
        <v>253</v>
      </c>
      <c r="F16" s="1" t="s">
        <v>149</v>
      </c>
      <c r="G16" s="1" t="s">
        <v>153</v>
      </c>
      <c r="H16" s="1" t="s">
        <v>154</v>
      </c>
      <c r="I16" s="1" t="s">
        <v>254</v>
      </c>
      <c r="J16" s="1" t="s">
        <v>29</v>
      </c>
      <c r="K16" s="1" t="s">
        <v>255</v>
      </c>
      <c r="L16" s="1" t="s">
        <v>255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256</v>
      </c>
      <c r="R16" s="1" t="s">
        <v>161</v>
      </c>
      <c r="S16" s="1" t="s">
        <v>162</v>
      </c>
      <c r="T16" s="1" t="s">
        <v>163</v>
      </c>
    </row>
    <row r="17" s="1" customFormat="1" spans="1:20">
      <c r="A17" s="3">
        <v>16583209036</v>
      </c>
      <c r="B17" s="1" t="s">
        <v>257</v>
      </c>
      <c r="C17" s="1" t="s">
        <v>258</v>
      </c>
      <c r="D17" s="1" t="s">
        <v>259</v>
      </c>
      <c r="E17" s="1" t="s">
        <v>260</v>
      </c>
      <c r="F17" s="1" t="s">
        <v>168</v>
      </c>
      <c r="G17" s="1" t="s">
        <v>169</v>
      </c>
      <c r="H17" s="1" t="s">
        <v>154</v>
      </c>
      <c r="I17" s="1" t="s">
        <v>261</v>
      </c>
      <c r="J17" s="1" t="s">
        <v>29</v>
      </c>
      <c r="K17" s="1" t="s">
        <v>262</v>
      </c>
      <c r="L17" s="1" t="s">
        <v>262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263</v>
      </c>
      <c r="R17" s="1" t="s">
        <v>161</v>
      </c>
      <c r="S17" s="1" t="s">
        <v>162</v>
      </c>
      <c r="T17" s="1" t="s">
        <v>163</v>
      </c>
    </row>
    <row r="18" s="1" customFormat="1" spans="1:20">
      <c r="A18" s="3">
        <v>16582252699</v>
      </c>
      <c r="B18" s="1" t="s">
        <v>257</v>
      </c>
      <c r="C18" s="1" t="s">
        <v>264</v>
      </c>
      <c r="D18" s="1" t="s">
        <v>265</v>
      </c>
      <c r="E18" s="1" t="s">
        <v>266</v>
      </c>
      <c r="F18" s="1" t="s">
        <v>237</v>
      </c>
      <c r="G18" s="1" t="s">
        <v>164</v>
      </c>
      <c r="H18" s="1" t="s">
        <v>154</v>
      </c>
      <c r="I18" s="1" t="s">
        <v>267</v>
      </c>
      <c r="J18" s="1" t="s">
        <v>29</v>
      </c>
      <c r="K18" s="1" t="s">
        <v>268</v>
      </c>
      <c r="L18" s="1" t="s">
        <v>268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269</v>
      </c>
      <c r="R18" s="1" t="s">
        <v>161</v>
      </c>
      <c r="S18" s="1" t="s">
        <v>162</v>
      </c>
      <c r="T18" s="1" t="s">
        <v>163</v>
      </c>
    </row>
    <row r="19" s="1" customFormat="1" spans="1:20">
      <c r="A19" s="3">
        <v>16561260731</v>
      </c>
      <c r="B19" s="1" t="s">
        <v>270</v>
      </c>
      <c r="C19" s="1" t="s">
        <v>271</v>
      </c>
      <c r="D19" s="1" t="s">
        <v>272</v>
      </c>
      <c r="E19" s="1" t="s">
        <v>273</v>
      </c>
      <c r="F19" s="1" t="s">
        <v>153</v>
      </c>
      <c r="G19" s="1" t="s">
        <v>188</v>
      </c>
      <c r="H19" s="1" t="s">
        <v>154</v>
      </c>
      <c r="I19" s="1" t="s">
        <v>274</v>
      </c>
      <c r="J19" s="1" t="s">
        <v>29</v>
      </c>
      <c r="K19" s="1" t="s">
        <v>275</v>
      </c>
      <c r="L19" s="1" t="s">
        <v>275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276</v>
      </c>
      <c r="R19" s="1" t="s">
        <v>161</v>
      </c>
      <c r="S19" s="1" t="s">
        <v>162</v>
      </c>
      <c r="T19" s="1" t="s">
        <v>163</v>
      </c>
    </row>
    <row r="20" s="1" customFormat="1" spans="1:20">
      <c r="A20" s="3">
        <v>16540981036</v>
      </c>
      <c r="B20" s="1" t="s">
        <v>277</v>
      </c>
      <c r="C20" s="1" t="s">
        <v>278</v>
      </c>
      <c r="D20" s="1" t="s">
        <v>279</v>
      </c>
      <c r="E20" s="1" t="s">
        <v>280</v>
      </c>
      <c r="F20" s="1" t="s">
        <v>153</v>
      </c>
      <c r="G20" s="1" t="s">
        <v>188</v>
      </c>
      <c r="H20" s="1" t="s">
        <v>154</v>
      </c>
      <c r="I20" s="1" t="s">
        <v>281</v>
      </c>
      <c r="J20" s="1" t="s">
        <v>29</v>
      </c>
      <c r="K20" s="1" t="s">
        <v>282</v>
      </c>
      <c r="L20" s="1" t="s">
        <v>282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283</v>
      </c>
      <c r="R20" s="1" t="s">
        <v>161</v>
      </c>
      <c r="S20" s="1" t="s">
        <v>162</v>
      </c>
      <c r="T20" s="1" t="s">
        <v>163</v>
      </c>
    </row>
    <row r="21" s="1" customFormat="1" spans="1:20">
      <c r="A21" s="3">
        <v>16529994030</v>
      </c>
      <c r="B21" s="1" t="s">
        <v>284</v>
      </c>
      <c r="C21" s="1" t="s">
        <v>285</v>
      </c>
      <c r="D21" s="1" t="s">
        <v>286</v>
      </c>
      <c r="E21" s="1" t="s">
        <v>287</v>
      </c>
      <c r="F21" s="1" t="s">
        <v>192</v>
      </c>
      <c r="G21" s="1" t="s">
        <v>149</v>
      </c>
      <c r="H21" s="1" t="s">
        <v>154</v>
      </c>
      <c r="I21" s="1" t="s">
        <v>288</v>
      </c>
      <c r="J21" s="1" t="s">
        <v>29</v>
      </c>
      <c r="K21" s="1" t="s">
        <v>289</v>
      </c>
      <c r="L21" s="1" t="s">
        <v>289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290</v>
      </c>
      <c r="R21" s="1" t="s">
        <v>161</v>
      </c>
      <c r="S21" s="1" t="s">
        <v>162</v>
      </c>
      <c r="T21" s="1" t="s">
        <v>163</v>
      </c>
    </row>
    <row r="22" s="1" customFormat="1" spans="1:20">
      <c r="A22" s="3">
        <v>16518297402</v>
      </c>
      <c r="B22" s="1" t="s">
        <v>291</v>
      </c>
      <c r="C22" s="1" t="s">
        <v>292</v>
      </c>
      <c r="D22" s="1" t="s">
        <v>293</v>
      </c>
      <c r="E22" s="1" t="s">
        <v>294</v>
      </c>
      <c r="F22" s="1" t="s">
        <v>153</v>
      </c>
      <c r="G22" s="1" t="s">
        <v>188</v>
      </c>
      <c r="H22" s="1" t="s">
        <v>154</v>
      </c>
      <c r="I22" s="1" t="s">
        <v>295</v>
      </c>
      <c r="J22" s="1" t="s">
        <v>29</v>
      </c>
      <c r="K22" s="1" t="s">
        <v>296</v>
      </c>
      <c r="L22" s="1" t="s">
        <v>296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297</v>
      </c>
      <c r="R22" s="1" t="s">
        <v>161</v>
      </c>
      <c r="S22" s="1" t="s">
        <v>162</v>
      </c>
      <c r="T22" s="1" t="s">
        <v>163</v>
      </c>
    </row>
    <row r="23" s="1" customFormat="1" spans="1:20">
      <c r="A23" s="3">
        <v>16498612968</v>
      </c>
      <c r="B23" s="1" t="s">
        <v>298</v>
      </c>
      <c r="C23" s="1" t="s">
        <v>299</v>
      </c>
      <c r="D23" s="1" t="s">
        <v>300</v>
      </c>
      <c r="E23" s="1" t="s">
        <v>301</v>
      </c>
      <c r="F23" s="1" t="s">
        <v>230</v>
      </c>
      <c r="G23" s="1" t="s">
        <v>192</v>
      </c>
      <c r="H23" s="1" t="s">
        <v>154</v>
      </c>
      <c r="I23" s="1" t="s">
        <v>302</v>
      </c>
      <c r="J23" s="1" t="s">
        <v>29</v>
      </c>
      <c r="K23" s="1" t="s">
        <v>303</v>
      </c>
      <c r="L23" s="1" t="s">
        <v>303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304</v>
      </c>
      <c r="R23" s="1" t="s">
        <v>161</v>
      </c>
      <c r="S23" s="1" t="s">
        <v>162</v>
      </c>
      <c r="T23" s="1" t="s">
        <v>163</v>
      </c>
    </row>
    <row r="24" s="1" customFormat="1" spans="1:20">
      <c r="A24" s="3">
        <v>16478350952</v>
      </c>
      <c r="B24" s="1" t="s">
        <v>305</v>
      </c>
      <c r="C24" s="1" t="s">
        <v>306</v>
      </c>
      <c r="D24" s="1" t="s">
        <v>307</v>
      </c>
      <c r="E24" s="1" t="s">
        <v>308</v>
      </c>
      <c r="F24" s="1" t="s">
        <v>230</v>
      </c>
      <c r="G24" s="1" t="s">
        <v>192</v>
      </c>
      <c r="H24" s="1" t="s">
        <v>154</v>
      </c>
      <c r="I24" s="1" t="s">
        <v>309</v>
      </c>
      <c r="J24" s="1" t="s">
        <v>29</v>
      </c>
      <c r="K24" s="1" t="s">
        <v>310</v>
      </c>
      <c r="L24" s="1" t="s">
        <v>310</v>
      </c>
      <c r="M24" s="1" t="s">
        <v>157</v>
      </c>
      <c r="N24" s="1" t="s">
        <v>157</v>
      </c>
      <c r="O24" s="1" t="s">
        <v>158</v>
      </c>
      <c r="P24" s="1" t="s">
        <v>159</v>
      </c>
      <c r="Q24" s="1" t="s">
        <v>311</v>
      </c>
      <c r="R24" s="1" t="s">
        <v>161</v>
      </c>
      <c r="S24" s="1" t="s">
        <v>162</v>
      </c>
      <c r="T24" s="1" t="s">
        <v>163</v>
      </c>
    </row>
    <row r="25" s="1" customFormat="1" spans="1:20">
      <c r="A25" s="3">
        <v>16477808897</v>
      </c>
      <c r="B25" s="1" t="s">
        <v>312</v>
      </c>
      <c r="C25" s="1" t="s">
        <v>313</v>
      </c>
      <c r="D25" s="1" t="s">
        <v>314</v>
      </c>
      <c r="E25" s="1" t="s">
        <v>315</v>
      </c>
      <c r="F25" s="1" t="s">
        <v>211</v>
      </c>
      <c r="G25" s="1" t="s">
        <v>164</v>
      </c>
      <c r="H25" s="1" t="s">
        <v>154</v>
      </c>
      <c r="I25" s="1" t="s">
        <v>316</v>
      </c>
      <c r="J25" s="1" t="s">
        <v>29</v>
      </c>
      <c r="K25" s="1" t="s">
        <v>317</v>
      </c>
      <c r="L25" s="1" t="s">
        <v>317</v>
      </c>
      <c r="M25" s="1" t="s">
        <v>157</v>
      </c>
      <c r="N25" s="1" t="s">
        <v>157</v>
      </c>
      <c r="O25" s="1" t="s">
        <v>158</v>
      </c>
      <c r="P25" s="1" t="s">
        <v>159</v>
      </c>
      <c r="Q25" s="1" t="s">
        <v>318</v>
      </c>
      <c r="R25" s="1" t="s">
        <v>161</v>
      </c>
      <c r="S25" s="1" t="s">
        <v>162</v>
      </c>
      <c r="T25" s="1" t="s">
        <v>163</v>
      </c>
    </row>
    <row r="26" s="1" customFormat="1" spans="1:20">
      <c r="A26" s="3">
        <v>16472859913</v>
      </c>
      <c r="B26" s="1" t="s">
        <v>312</v>
      </c>
      <c r="C26" s="1" t="s">
        <v>319</v>
      </c>
      <c r="D26" s="1" t="s">
        <v>186</v>
      </c>
      <c r="E26" s="1" t="s">
        <v>320</v>
      </c>
      <c r="F26" s="1" t="s">
        <v>153</v>
      </c>
      <c r="G26" s="1" t="s">
        <v>188</v>
      </c>
      <c r="H26" s="1" t="s">
        <v>154</v>
      </c>
      <c r="I26" s="1" t="s">
        <v>321</v>
      </c>
      <c r="J26" s="1" t="s">
        <v>29</v>
      </c>
      <c r="K26" s="1" t="s">
        <v>322</v>
      </c>
      <c r="L26" s="1" t="s">
        <v>322</v>
      </c>
      <c r="M26" s="1" t="s">
        <v>157</v>
      </c>
      <c r="N26" s="1" t="s">
        <v>157</v>
      </c>
      <c r="O26" s="1" t="s">
        <v>158</v>
      </c>
      <c r="P26" s="1" t="s">
        <v>159</v>
      </c>
      <c r="Q26" s="1" t="s">
        <v>323</v>
      </c>
      <c r="R26" s="1" t="s">
        <v>161</v>
      </c>
      <c r="S26" s="1" t="s">
        <v>162</v>
      </c>
      <c r="T26" s="1" t="s">
        <v>163</v>
      </c>
    </row>
    <row r="27" s="1" customFormat="1" spans="1:20">
      <c r="A27" s="3">
        <v>16412054497</v>
      </c>
      <c r="B27" s="1" t="s">
        <v>324</v>
      </c>
      <c r="C27" s="1" t="s">
        <v>325</v>
      </c>
      <c r="D27" s="1" t="s">
        <v>326</v>
      </c>
      <c r="E27" s="1" t="s">
        <v>327</v>
      </c>
      <c r="F27" s="1" t="s">
        <v>230</v>
      </c>
      <c r="G27" s="1" t="s">
        <v>192</v>
      </c>
      <c r="H27" s="1" t="s">
        <v>154</v>
      </c>
      <c r="I27" s="1" t="s">
        <v>328</v>
      </c>
      <c r="J27" s="1" t="s">
        <v>29</v>
      </c>
      <c r="K27" s="1" t="s">
        <v>222</v>
      </c>
      <c r="L27" s="1" t="s">
        <v>222</v>
      </c>
      <c r="M27" s="1" t="s">
        <v>157</v>
      </c>
      <c r="N27" s="1" t="s">
        <v>157</v>
      </c>
      <c r="O27" s="1" t="s">
        <v>158</v>
      </c>
      <c r="P27" s="1" t="s">
        <v>159</v>
      </c>
      <c r="Q27" s="1" t="s">
        <v>329</v>
      </c>
      <c r="R27" s="1" t="s">
        <v>161</v>
      </c>
      <c r="S27" s="1" t="s">
        <v>162</v>
      </c>
      <c r="T27" s="1" t="s">
        <v>163</v>
      </c>
    </row>
    <row r="28" s="1" customFormat="1" spans="1:20">
      <c r="A28" s="3">
        <v>16329654349</v>
      </c>
      <c r="B28" s="1" t="s">
        <v>330</v>
      </c>
      <c r="C28" s="1" t="s">
        <v>331</v>
      </c>
      <c r="D28" s="1" t="s">
        <v>332</v>
      </c>
      <c r="E28" s="1" t="s">
        <v>333</v>
      </c>
      <c r="F28" s="1" t="s">
        <v>237</v>
      </c>
      <c r="G28" s="1" t="s">
        <v>192</v>
      </c>
      <c r="H28" s="1" t="s">
        <v>154</v>
      </c>
      <c r="I28" s="1" t="s">
        <v>334</v>
      </c>
      <c r="J28" s="1" t="s">
        <v>29</v>
      </c>
      <c r="K28" s="1" t="s">
        <v>335</v>
      </c>
      <c r="L28" s="1" t="s">
        <v>335</v>
      </c>
      <c r="M28" s="1" t="s">
        <v>157</v>
      </c>
      <c r="N28" s="1" t="s">
        <v>157</v>
      </c>
      <c r="O28" s="1" t="s">
        <v>158</v>
      </c>
      <c r="P28" s="1" t="s">
        <v>159</v>
      </c>
      <c r="Q28" s="1" t="s">
        <v>336</v>
      </c>
      <c r="R28" s="1" t="s">
        <v>161</v>
      </c>
      <c r="S28" s="1" t="s">
        <v>162</v>
      </c>
      <c r="T28" s="1" t="s">
        <v>163</v>
      </c>
    </row>
    <row r="29" s="1" customFormat="1" spans="1:20">
      <c r="A29" s="3">
        <v>16137856116</v>
      </c>
      <c r="B29" s="1" t="s">
        <v>337</v>
      </c>
      <c r="C29" s="1" t="s">
        <v>338</v>
      </c>
      <c r="D29" s="1" t="s">
        <v>339</v>
      </c>
      <c r="E29" s="1" t="s">
        <v>340</v>
      </c>
      <c r="F29" s="1" t="s">
        <v>230</v>
      </c>
      <c r="G29" s="1" t="s">
        <v>192</v>
      </c>
      <c r="H29" s="1" t="s">
        <v>154</v>
      </c>
      <c r="I29" s="1" t="s">
        <v>341</v>
      </c>
      <c r="J29" s="1" t="s">
        <v>29</v>
      </c>
      <c r="K29" s="1" t="s">
        <v>342</v>
      </c>
      <c r="L29" s="1" t="s">
        <v>342</v>
      </c>
      <c r="M29" s="1" t="s">
        <v>157</v>
      </c>
      <c r="N29" s="1" t="s">
        <v>157</v>
      </c>
      <c r="O29" s="1" t="s">
        <v>158</v>
      </c>
      <c r="P29" s="1" t="s">
        <v>159</v>
      </c>
      <c r="Q29" s="1" t="s">
        <v>343</v>
      </c>
      <c r="R29" s="1" t="s">
        <v>161</v>
      </c>
      <c r="S29" s="1" t="s">
        <v>162</v>
      </c>
      <c r="T29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2021-11-01T02:58:00Z</dcterms:created>
  <dcterms:modified xsi:type="dcterms:W3CDTF">2021-11-02T08:55:14Z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37F3B357A74540A08B96DFD95E4EA4E5</vt:lpwstr>
  </property>
  <property fmtid="{D5CDD505-2E9C-101B-9397-08002B2CF9AE}" pid="3" name="KSOProductBuildVer">
    <vt:lpwstr>2052-11.1.0.10938</vt:lpwstr>
  </property>
</Properties>
</file>