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</definedName>
  </definedNames>
  <calcPr calcId="144525"/>
</workbook>
</file>

<file path=xl/sharedStrings.xml><?xml version="1.0" encoding="utf-8"?>
<sst xmlns="http://schemas.openxmlformats.org/spreadsheetml/2006/main" count="2696" uniqueCount="668">
  <si>
    <t>去哪儿网酒店预付对账单</t>
  </si>
  <si>
    <t>供应商名称：</t>
  </si>
  <si>
    <t>汇趣住</t>
  </si>
  <si>
    <t>结算周期：</t>
  </si>
  <si>
    <t>2021-11-01至2021-11-02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</si>
  <si>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</si>
  <si>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</si>
  <si>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</si>
  <si>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</si>
  <si>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</si>
  <si>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</si>
  <si>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</si>
  <si>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</si>
  <si>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</si>
  <si>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</si>
  <si>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</si>
  <si>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</si>
  <si>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</si>
  <si>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</si>
  <si>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</si>
  <si>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¥18,069.00</t>
  </si>
  <si>
    <t>¥2,383.00</t>
  </si>
  <si>
    <t>-¥5,363.00</t>
  </si>
  <si>
    <t>¥10,323.00</t>
  </si>
  <si>
    <t>分类信息</t>
  </si>
  <si>
    <t>业务类型</t>
  </si>
  <si>
    <t>酒店预付（点击查看明细）</t>
  </si>
  <si>
    <t>¥15,686.00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</si>
  <si>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</si>
  <si>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</si>
  <si>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</si>
  <si>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</si>
  <si>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</si>
  <si>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</si>
  <si>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</si>
  <si>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</si>
  <si>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</si>
  <si>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</si>
  <si>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</si>
  <si>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</si>
  <si>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</si>
  <si>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</si>
  <si>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</si>
  <si>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</si>
  <si>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</si>
  <si>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</si>
  <si>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</si>
  <si>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</si>
  <si>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</si>
  <si>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</si>
  <si>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</si>
  <si>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</si>
  <si>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</si>
  <si>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</si>
  <si>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</si>
  <si>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</si>
  <si>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</si>
  <si>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</si>
  <si>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</si>
  <si>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</si>
  <si>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</si>
  <si>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</si>
  <si>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</si>
  <si>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</si>
  <si>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</si>
  <si>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</si>
  <si>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</si>
  <si>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</si>
  <si>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</si>
  <si>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</si>
  <si>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</si>
  <si>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</si>
  <si>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102803664569</t>
  </si>
  <si>
    <t>酒店预付</t>
  </si>
  <si>
    <t>否</t>
  </si>
  <si>
    <t>普通</t>
  </si>
  <si>
    <t>347181689</t>
  </si>
  <si>
    <t>速8酒店(北京西八里庄路店)</t>
  </si>
  <si>
    <t>1639468</t>
  </si>
  <si>
    <t>郑秋月</t>
  </si>
  <si>
    <t>2021-11-01</t>
  </si>
  <si>
    <t>2021-11-02</t>
  </si>
  <si>
    <t>¥333.00</t>
  </si>
  <si>
    <t>¥44.00</t>
  </si>
  <si>
    <t>¥289.00</t>
  </si>
  <si>
    <t>标准大床房</t>
  </si>
  <si>
    <t>WEBSITE</t>
  </si>
  <si>
    <t>102803363879</t>
  </si>
  <si>
    <t>312497272</t>
  </si>
  <si>
    <t>格雅酒店(临沂海联国际广场店)</t>
  </si>
  <si>
    <t>孔辉</t>
  </si>
  <si>
    <t>¥200.00</t>
  </si>
  <si>
    <t>¥28.00</t>
  </si>
  <si>
    <t>¥172.00</t>
  </si>
  <si>
    <t>高级双床房</t>
  </si>
  <si>
    <t>102803965727</t>
  </si>
  <si>
    <t>375512421</t>
  </si>
  <si>
    <t>上海开元阿缇客酒店</t>
  </si>
  <si>
    <t>薛文锋</t>
  </si>
  <si>
    <t>¥414.00</t>
  </si>
  <si>
    <t>¥54.00</t>
  </si>
  <si>
    <t>¥360.00</t>
  </si>
  <si>
    <t>表现派-大床</t>
  </si>
  <si>
    <t>102802403290</t>
  </si>
  <si>
    <t>380361481</t>
  </si>
  <si>
    <t>城市便捷酒店(广州增城万达地铁站店)</t>
  </si>
  <si>
    <t>黄恬</t>
  </si>
  <si>
    <t>2021-10-31</t>
  </si>
  <si>
    <t>¥219.00</t>
  </si>
  <si>
    <t>¥29.00</t>
  </si>
  <si>
    <t>¥190.00</t>
  </si>
  <si>
    <t>102803823625</t>
  </si>
  <si>
    <t>315418951</t>
  </si>
  <si>
    <t>杭州往来酒店</t>
  </si>
  <si>
    <t>张高磊</t>
  </si>
  <si>
    <t>¥136.00</t>
  </si>
  <si>
    <t>¥18.00</t>
  </si>
  <si>
    <t>¥118.00</t>
  </si>
  <si>
    <t>高级大床房</t>
  </si>
  <si>
    <t>102803947694</t>
  </si>
  <si>
    <t>381746382</t>
  </si>
  <si>
    <t>骏怡精选酒店(湖北十堰竹溪县绿谷中央城店)</t>
  </si>
  <si>
    <t>余春萍</t>
  </si>
  <si>
    <t>¥142.00</t>
  </si>
  <si>
    <t>¥19.00</t>
  </si>
  <si>
    <t>¥123.00</t>
  </si>
  <si>
    <t>高级双人房</t>
  </si>
  <si>
    <t>102803934545</t>
  </si>
  <si>
    <t>312504406</t>
  </si>
  <si>
    <t>格林豪泰智选酒店(乐陵汽车总站银座商城店)</t>
  </si>
  <si>
    <t>李宗文</t>
  </si>
  <si>
    <t>¥168.00</t>
  </si>
  <si>
    <t>¥22.00</t>
  </si>
  <si>
    <t>¥146.00</t>
  </si>
  <si>
    <t>商务双床房</t>
  </si>
  <si>
    <t>102793188203</t>
  </si>
  <si>
    <t>381688282</t>
  </si>
  <si>
    <t>杭州盛捷国际办公中心服务公寓</t>
  </si>
  <si>
    <t>李冠衡</t>
  </si>
  <si>
    <t>2021-10-22</t>
  </si>
  <si>
    <t>¥1,252.00</t>
  </si>
  <si>
    <t>¥164.00</t>
  </si>
  <si>
    <t>¥1,088.00</t>
  </si>
  <si>
    <t>豪华行政单房公寓</t>
  </si>
  <si>
    <t>102803102794</t>
  </si>
  <si>
    <t>351533501</t>
  </si>
  <si>
    <t>南京佰翔花园酒店</t>
  </si>
  <si>
    <t>张杨</t>
  </si>
  <si>
    <t>¥396.00</t>
  </si>
  <si>
    <t>¥52.00</t>
  </si>
  <si>
    <t>¥344.00</t>
  </si>
  <si>
    <t>102803737610</t>
  </si>
  <si>
    <t>381729228</t>
  </si>
  <si>
    <t>格林东方酒店(海南自贸港江东新区美兰机场店)</t>
  </si>
  <si>
    <t>李叔洪</t>
  </si>
  <si>
    <t>¥297.00</t>
  </si>
  <si>
    <t>¥39.00</t>
  </si>
  <si>
    <t>¥258.00</t>
  </si>
  <si>
    <t>特色大床房</t>
  </si>
  <si>
    <t>102803773034</t>
  </si>
  <si>
    <t>318075064</t>
  </si>
  <si>
    <t>苏州东恒盛国际大酒店</t>
  </si>
  <si>
    <t>黄卿财</t>
  </si>
  <si>
    <t>¥486.00</t>
  </si>
  <si>
    <t>¥64.00</t>
  </si>
  <si>
    <t>¥422.00</t>
  </si>
  <si>
    <t>豪华双床房</t>
  </si>
  <si>
    <t>102802960644</t>
  </si>
  <si>
    <t>321734251</t>
  </si>
  <si>
    <t>无锡山水花园酒店</t>
  </si>
  <si>
    <t>王金月|胡洋</t>
  </si>
  <si>
    <t>¥376.00</t>
  </si>
  <si>
    <t>¥50.00</t>
  </si>
  <si>
    <t>¥326.00</t>
  </si>
  <si>
    <t>舒适大床房</t>
  </si>
  <si>
    <t>102803377156</t>
  </si>
  <si>
    <t>381763269</t>
  </si>
  <si>
    <t>格林豪泰贝壳酒店(无锡八士华夏青城锡港路店)</t>
  </si>
  <si>
    <t>陈建华</t>
  </si>
  <si>
    <t>¥128.00</t>
  </si>
  <si>
    <t>¥17.00</t>
  </si>
  <si>
    <t>¥111.00</t>
  </si>
  <si>
    <t>1.5m大床房</t>
  </si>
  <si>
    <t>102803821927</t>
  </si>
  <si>
    <t>328760299</t>
  </si>
  <si>
    <t>宁德允柏酒店</t>
  </si>
  <si>
    <t>章积团</t>
  </si>
  <si>
    <t>¥15.00</t>
  </si>
  <si>
    <t>¥96.00</t>
  </si>
  <si>
    <t>特惠大床房</t>
  </si>
  <si>
    <t>102803295078</t>
  </si>
  <si>
    <t>王巧梅</t>
  </si>
  <si>
    <t>102803026807</t>
  </si>
  <si>
    <t>383962374</t>
  </si>
  <si>
    <t>云和夜泊酒店(上海虹桥枢纽国展中心店)</t>
  </si>
  <si>
    <t>刘雨雷</t>
  </si>
  <si>
    <t>¥508.00</t>
  </si>
  <si>
    <t>¥67.00</t>
  </si>
  <si>
    <t>¥441.00</t>
  </si>
  <si>
    <t>雅致大床房</t>
  </si>
  <si>
    <t>102803898081</t>
  </si>
  <si>
    <t>383603877</t>
  </si>
  <si>
    <t>邹平圣豪丽景商务酒店</t>
  </si>
  <si>
    <t>魏尊杰</t>
  </si>
  <si>
    <t>¥179.00</t>
  </si>
  <si>
    <t>¥24.00</t>
  </si>
  <si>
    <t>¥155.00</t>
  </si>
  <si>
    <t>商务大床房</t>
  </si>
  <si>
    <t>102803504146</t>
  </si>
  <si>
    <t>381808908</t>
  </si>
  <si>
    <t>大自然四季酒店(泉州洛江店)</t>
  </si>
  <si>
    <t>林森灿</t>
  </si>
  <si>
    <t>¥354.00</t>
  </si>
  <si>
    <t>¥47.00</t>
  </si>
  <si>
    <t>¥307.00</t>
  </si>
  <si>
    <t>四季典雅豪华大床房</t>
  </si>
  <si>
    <t>102803872203</t>
  </si>
  <si>
    <t>381875421</t>
  </si>
  <si>
    <t>常州常客居商务酒店</t>
  </si>
  <si>
    <t>冯昌运</t>
  </si>
  <si>
    <t>¥250.00</t>
  </si>
  <si>
    <t>¥33.00</t>
  </si>
  <si>
    <t>¥217.00</t>
  </si>
  <si>
    <t>102803461534</t>
  </si>
  <si>
    <t>311484169</t>
  </si>
  <si>
    <t>丝云酒店(北京亦庄店)</t>
  </si>
  <si>
    <t>钟德才</t>
  </si>
  <si>
    <t>¥234.00</t>
  </si>
  <si>
    <t>¥31.00</t>
  </si>
  <si>
    <t>¥203.00</t>
  </si>
  <si>
    <t>传统双床房</t>
  </si>
  <si>
    <t>102803051675</t>
  </si>
  <si>
    <t>381712935</t>
  </si>
  <si>
    <t>富顺富丽大酒店</t>
  </si>
  <si>
    <t>谢林</t>
  </si>
  <si>
    <t>¥245.00</t>
  </si>
  <si>
    <t>¥32.00</t>
  </si>
  <si>
    <t>¥213.00</t>
  </si>
  <si>
    <t>102802465963</t>
  </si>
  <si>
    <t>381819183</t>
  </si>
  <si>
    <t>盐城璞禧酒店</t>
  </si>
  <si>
    <t>祁忠斌</t>
  </si>
  <si>
    <t>¥380.00</t>
  </si>
  <si>
    <t>¥328.00</t>
  </si>
  <si>
    <t>零压大床房</t>
  </si>
  <si>
    <t>102803776295</t>
  </si>
  <si>
    <t>381729054</t>
  </si>
  <si>
    <t>佛山南海华美达酒店</t>
  </si>
  <si>
    <t>赵琪</t>
  </si>
  <si>
    <t>¥418.00</t>
  </si>
  <si>
    <t>¥55.00</t>
  </si>
  <si>
    <t>¥363.00</t>
  </si>
  <si>
    <t>102803413552</t>
  </si>
  <si>
    <t>321732319</t>
  </si>
  <si>
    <t>高原印象时尚酒店(西宁东关大寺店)</t>
  </si>
  <si>
    <t>樊万年</t>
  </si>
  <si>
    <t>¥81.00</t>
  </si>
  <si>
    <t>¥11.00</t>
  </si>
  <si>
    <t>¥70.00</t>
  </si>
  <si>
    <t>清新大床房</t>
  </si>
  <si>
    <t>102797404003</t>
  </si>
  <si>
    <t>318092851</t>
  </si>
  <si>
    <t>新兴云浮雅途酒店</t>
  </si>
  <si>
    <t>梅好英|梅志豪</t>
  </si>
  <si>
    <t>2021-10-26</t>
  </si>
  <si>
    <t>¥2,076.00</t>
  </si>
  <si>
    <t>¥272.00</t>
  </si>
  <si>
    <t>¥1,804.00</t>
  </si>
  <si>
    <t>102802773094</t>
  </si>
  <si>
    <t>381681286</t>
  </si>
  <si>
    <t>城市便捷酒店(广州石沙路石井地铁站店)</t>
  </si>
  <si>
    <t>熊雪丽</t>
  </si>
  <si>
    <t>¥474.00</t>
  </si>
  <si>
    <t>¥62.00</t>
  </si>
  <si>
    <t>¥412.00</t>
  </si>
  <si>
    <t>精选双床房</t>
  </si>
  <si>
    <t>102802946663</t>
  </si>
  <si>
    <t>邓圣</t>
  </si>
  <si>
    <t>¥301.00</t>
  </si>
  <si>
    <t>¥40.00</t>
  </si>
  <si>
    <t>¥261.00</t>
  </si>
  <si>
    <t>波普派大床</t>
  </si>
  <si>
    <t>102803270559</t>
  </si>
  <si>
    <t>349784048</t>
  </si>
  <si>
    <t>锦江之星(上海新国际博览中心繁荣路地铁站酒店)</t>
  </si>
  <si>
    <t>贺鹏飞|李鹏</t>
  </si>
  <si>
    <t>¥406.00</t>
  </si>
  <si>
    <t>¥352.00</t>
  </si>
  <si>
    <t>标准间B</t>
  </si>
  <si>
    <t>102803822613</t>
  </si>
  <si>
    <t>381729705</t>
  </si>
  <si>
    <t>衡阳蒸湘华美达酒店</t>
  </si>
  <si>
    <t>涂玉婷</t>
  </si>
  <si>
    <t>¥382.00</t>
  </si>
  <si>
    <t>¥332.00</t>
  </si>
  <si>
    <t>行政大床房</t>
  </si>
  <si>
    <t>102803426574</t>
  </si>
  <si>
    <t>312493378</t>
  </si>
  <si>
    <t>义乌恒纳国际大酒店</t>
  </si>
  <si>
    <t>张志佩</t>
  </si>
  <si>
    <t>¥224.00</t>
  </si>
  <si>
    <t>¥30.00</t>
  </si>
  <si>
    <t>¥194.00</t>
  </si>
  <si>
    <t>102803607208</t>
  </si>
  <si>
    <t>312506500</t>
  </si>
  <si>
    <t>宜必思酒店(锦州云飞街店)</t>
  </si>
  <si>
    <t>郝一鸣</t>
  </si>
  <si>
    <t>¥101.00</t>
  </si>
  <si>
    <t>¥14.00</t>
  </si>
  <si>
    <t>¥87.00</t>
  </si>
  <si>
    <t>102801416247</t>
  </si>
  <si>
    <t>381736629</t>
  </si>
  <si>
    <t>维也纳国际酒店(肥东经开区店)</t>
  </si>
  <si>
    <t>廖文博</t>
  </si>
  <si>
    <t>2021-10-30</t>
  </si>
  <si>
    <t>¥280.00</t>
  </si>
  <si>
    <t>¥37.00</t>
  </si>
  <si>
    <t>¥243.00</t>
  </si>
  <si>
    <t>豪华大床房</t>
  </si>
  <si>
    <t>102801990609</t>
  </si>
  <si>
    <t>381732261</t>
  </si>
  <si>
    <t>维也纳国际酒店(渠县文峰景区店)</t>
  </si>
  <si>
    <t>李小丽</t>
  </si>
  <si>
    <t>¥774.00</t>
  </si>
  <si>
    <t>¥102.00</t>
  </si>
  <si>
    <t>¥672.00</t>
  </si>
  <si>
    <t>标准双床房</t>
  </si>
  <si>
    <t>102802322235</t>
  </si>
  <si>
    <t>381693103</t>
  </si>
  <si>
    <t>白玉兰酒店(上海国际旅游度假区浦东机场店)</t>
  </si>
  <si>
    <t>纪老师</t>
  </si>
  <si>
    <t>¥993.00</t>
  </si>
  <si>
    <t>¥130.00</t>
  </si>
  <si>
    <t>¥863.00</t>
  </si>
  <si>
    <t>轻雅精选套房</t>
  </si>
  <si>
    <t>102803541297</t>
  </si>
  <si>
    <t>375505050</t>
  </si>
  <si>
    <t>7天连锁酒店(天津交通学院曹庄地铁站店)</t>
  </si>
  <si>
    <t>郭如祥</t>
  </si>
  <si>
    <t>¥159.00</t>
  </si>
  <si>
    <t>¥21.00</t>
  </si>
  <si>
    <t>¥138.00</t>
  </si>
  <si>
    <t>102799582743</t>
  </si>
  <si>
    <t>312487021</t>
  </si>
  <si>
    <t>成都花水湾豪生温泉大酒店</t>
  </si>
  <si>
    <t>杨春宇|文誉霖</t>
  </si>
  <si>
    <t>2021-10-28</t>
  </si>
  <si>
    <t>¥1,710.00</t>
  </si>
  <si>
    <t>¥1,486.00</t>
  </si>
  <si>
    <t>MINI大床房</t>
  </si>
  <si>
    <t>102802085229</t>
  </si>
  <si>
    <t>381814863</t>
  </si>
  <si>
    <t>龙岩财富精品酒店</t>
  </si>
  <si>
    <t>彭宴</t>
  </si>
  <si>
    <t>¥158.00</t>
  </si>
  <si>
    <t>¥137.00</t>
  </si>
  <si>
    <t>假日温馨大床房</t>
  </si>
  <si>
    <t>102802239473</t>
  </si>
  <si>
    <t>假日温馨双床房</t>
  </si>
  <si>
    <t>102801579420</t>
  </si>
  <si>
    <t>311482351</t>
  </si>
  <si>
    <t>瑞季国际酒店(深圳东门店)</t>
  </si>
  <si>
    <t>汪学斌</t>
  </si>
  <si>
    <t>¥967.00</t>
  </si>
  <si>
    <t>¥839.00</t>
  </si>
  <si>
    <t>巴厘高级大床房</t>
  </si>
  <si>
    <t>102803898351</t>
  </si>
  <si>
    <t>381799869</t>
  </si>
  <si>
    <t>郑州沐云艺术民宿</t>
  </si>
  <si>
    <t>于庆灿</t>
  </si>
  <si>
    <t>¥145.00</t>
  </si>
  <si>
    <t>¥126.00</t>
  </si>
  <si>
    <t>兰卡轻居大床房</t>
  </si>
  <si>
    <t>102802797662</t>
  </si>
  <si>
    <t>318087556</t>
  </si>
  <si>
    <t>城市便捷酒店(四会国际玉器城四会广场店)</t>
  </si>
  <si>
    <t>许君斌</t>
  </si>
  <si>
    <t>¥534.00</t>
  </si>
  <si>
    <t>¥464.00</t>
  </si>
  <si>
    <t>102803291830</t>
  </si>
  <si>
    <t>381746529</t>
  </si>
  <si>
    <t>骏怡连锁酒店(宿州火车站店)</t>
  </si>
  <si>
    <t>司亚庆</t>
  </si>
  <si>
    <t>¥97.00</t>
  </si>
  <si>
    <t>¥13.00</t>
  </si>
  <si>
    <t>¥84.00</t>
  </si>
  <si>
    <t>优品大床房</t>
  </si>
  <si>
    <t>102803128583</t>
  </si>
  <si>
    <t>381670096</t>
  </si>
  <si>
    <t>重庆隆鑫玫瑰酒店</t>
  </si>
  <si>
    <t>陈明辉</t>
  </si>
  <si>
    <t>¥337.00</t>
  </si>
  <si>
    <t>¥293.00</t>
  </si>
  <si>
    <t>景观标间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</si>
  <si>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</si>
  <si>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</si>
  <si>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</si>
  <si>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</si>
  <si>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</si>
  <si>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</si>
  <si>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</si>
  <si>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</si>
  <si>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</si>
  <si>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NPH20210929094658891306RX0</t>
  </si>
  <si>
    <t>102765093978</t>
  </si>
  <si>
    <t>赔付-房费追回</t>
  </si>
  <si>
    <t>-¥68.00</t>
  </si>
  <si>
    <t>--</t>
  </si>
  <si>
    <t>代理进线告知酒店不接该代理的订单，告知按拒单流程处理。联系用户补偿首晚房费，用户告知酒店房价已经涨价，补偿也没办法预定到。不认可。报备主管朱睿，加200上限离店后赔付，故赔付200元差价，用户认可，新订单102770973778，三项一致，已离店。因订单状态无法线上操作退款；故线下退款用户68元#追赔系统-预付扣款直连#</t>
  </si>
  <si>
    <t>NIMH20211002090311629178RX0</t>
  </si>
  <si>
    <t>102768087490</t>
  </si>
  <si>
    <t>-¥890.00</t>
  </si>
  <si>
    <t>用户表示要退2号两间房，酒店李女士表示可免费取消2号两房告三用户认可#追赔系统-预付扣款直连#</t>
  </si>
  <si>
    <t>NIMH20211003010724281710RX0</t>
  </si>
  <si>
    <t>102772333787</t>
  </si>
  <si>
    <t>-¥396.00</t>
  </si>
  <si>
    <t>用户进线告知酒店没有水，没有办法洗澡，需要取消3号的订单，联系酒店没有接通，联系代理商没有接通，按照流程处理，故为用户强退第二晚，告知用户退款三项#追赔系统-预付扣款直连#</t>
  </si>
  <si>
    <t>NITPH20211005134718177540RX0</t>
  </si>
  <si>
    <t>102765768540</t>
  </si>
  <si>
    <t>-¥292.00</t>
  </si>
  <si>
    <t>【VIP】用户申请取消10.5-10.7一间两晚 酒店郭女士同意取消告知代理免责 为用户线下打款，用户认可#追赔系统-预付扣款直连#</t>
  </si>
  <si>
    <t>NPH20211010091700105945RX0</t>
  </si>
  <si>
    <t>102770727106</t>
  </si>
  <si>
    <t>-¥313.00</t>
  </si>
  <si>
    <t>用户反馈因行程原因取消10-10一间一晚订单，联系供应商三次未接通匿名联系酒店杨女士同意免费取消#追赔系统-预付扣款直连#</t>
  </si>
  <si>
    <t>NIMH20211012073118618685RX0</t>
  </si>
  <si>
    <t>102783470592</t>
  </si>
  <si>
    <t>-¥30.00</t>
  </si>
  <si>
    <t>用户到店被酒店加收房费30元入住原房型 前台给同户说订的酒店是15天起订 所以要线下赔付30元 代理商30-6无人接听 酒店电话为空号 选择相信用户 用户认可#追赔系统-预付扣款直连#</t>
  </si>
  <si>
    <t>NITPH20211015161834348229RX0</t>
  </si>
  <si>
    <t>102785222829</t>
  </si>
  <si>
    <t>-¥656.00</t>
  </si>
  <si>
    <t>【VIP】客户告知行程变更要取消10月15号的房间，联系酒店李女士告知可以取消，已通知代理商陈先生，故线下给用户退款，用户认可#追赔系统-预付扣款直连#</t>
  </si>
  <si>
    <t>NITPH20211015210052157839RX0</t>
  </si>
  <si>
    <t>102785690090</t>
  </si>
  <si>
    <t>-¥243.00</t>
  </si>
  <si>
    <t>用户提前离店，申请取消最后一天的房间，酒店杨女士同意免费取消，故线下退款，用户认可#追赔系统-预付扣款直连#</t>
  </si>
  <si>
    <t>NIMH20211019113643582279RX0</t>
  </si>
  <si>
    <t>102789886156</t>
  </si>
  <si>
    <t>-¥374.00</t>
  </si>
  <si>
    <t>用户行程有变申请取消最后一晚，核实代理同意修改，已告知不留房，线下退#追赔系统-预付扣款直连#</t>
  </si>
  <si>
    <t>NIMH20211021204721601871RX0</t>
  </si>
  <si>
    <t>102792686794</t>
  </si>
  <si>
    <t>-¥858.00</t>
  </si>
  <si>
    <t>用户进线告知行程变更申请取消订单10.22日一晚两间，联系酒店同意，已告知代理，故给用户线下打款第二晚两间房费，已核对打款账户#追赔系统-预付扣款直连#</t>
  </si>
  <si>
    <t>NIMH20211023201952977244RX0</t>
  </si>
  <si>
    <t>102793606650</t>
  </si>
  <si>
    <t>-¥253.00</t>
  </si>
  <si>
    <t>用户进线反馈酒店被征用，第二晚不能住，联系代理核实属实，故退款，用户认可#追赔系统-预付扣款直连#</t>
  </si>
  <si>
    <t>NIMH20211024092229607743RX0</t>
  </si>
  <si>
    <t>102793107645</t>
  </si>
  <si>
    <t>-¥217.00</t>
  </si>
  <si>
    <t>用户进线告知需要取消最后一晚，联系代理商林女士同意取消最后一晚，已告知用户线下打款，已核对打款账户，告知退款三项，用户认可#追赔系统-预付扣款直连#</t>
  </si>
  <si>
    <t>NPH20211028152349579250RX0</t>
  </si>
  <si>
    <t>102798475961</t>
  </si>
  <si>
    <t>-¥273.00</t>
  </si>
  <si>
    <t>用户进线表示酒店同意免费取消订单，联系酒店阮女士核实属实同意取消，已告知代理，告知用户线下打款账户余额，已告知打款三项#追赔系统-预付扣款直连#</t>
  </si>
  <si>
    <t>NPH20211020094509972756RX0</t>
  </si>
  <si>
    <t>102789508916</t>
  </si>
  <si>
    <t>-¥417.00</t>
  </si>
  <si>
    <t>代理谢女士告知此单酒店满房，无法安排，赔付原单首晚房费，核实三项，用户认可#追赔系统-预付扣款直连#</t>
  </si>
  <si>
    <t>NPH20211024090655886858RX0</t>
  </si>
  <si>
    <t>102794101302</t>
  </si>
  <si>
    <t>-¥83.00</t>
  </si>
  <si>
    <t>客户进线反馈联系酒店查不到订单，联系代理林女士告知按拒单流程处理，为客户取消并赔付原单首晚房费，客户认可，核实打款账户线下打款，客户认可#追赔系统-预付扣款直连#</t>
  </si>
  <si>
    <t>返现日期</t>
  </si>
  <si>
    <t>，</t>
  </si>
  <si>
    <r>
      <t>102801990609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</si>
  <si>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102765093978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</si>
  <si>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</si>
  <si>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102768087490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890</t>
    </r>
    <r>
      <rPr>
        <sz val="10"/>
        <rFont val="宋体"/>
        <charset val="134"/>
      </rPr>
      <t>元退回</t>
    </r>
  </si>
  <si>
    <t>11.3 可退396元</t>
  </si>
  <si>
    <r>
      <rPr>
        <sz val="10"/>
        <rFont val="Arial"/>
        <charset val="134"/>
      </rPr>
      <t>102765768540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292</t>
    </r>
    <r>
      <rPr>
        <sz val="10"/>
        <rFont val="宋体"/>
        <charset val="134"/>
      </rPr>
      <t>元退回</t>
    </r>
  </si>
  <si>
    <t>11.3 可退313元</t>
  </si>
  <si>
    <t>本期扣款30元</t>
  </si>
  <si>
    <r>
      <rPr>
        <sz val="10"/>
        <rFont val="Arial"/>
        <charset val="134"/>
      </rPr>
      <t>11.3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656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</si>
  <si>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11.3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</si>
  <si>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102789886156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</si>
  <si>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11.3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858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</si>
  <si>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102793606650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</si>
  <si>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102793107645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</si>
  <si>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102798475961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</si>
  <si>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417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</si>
  <si>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83</t>
    </r>
    <r>
      <rPr>
        <sz val="10"/>
        <rFont val="宋体"/>
        <charset val="134"/>
      </rPr>
      <t>元</t>
    </r>
  </si>
  <si>
    <t>A211103114836481</t>
  </si>
  <si>
    <t>A2111031149574205</t>
  </si>
  <si>
    <t>A2111031150324205</t>
  </si>
  <si>
    <r>
      <t>总计：</t>
    </r>
    <r>
      <rPr>
        <sz val="10"/>
        <rFont val="Arial"/>
        <charset val="134"/>
      </rPr>
      <t>10323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</si>
  <si>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</si>
  <si>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</si>
  <si>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</si>
  <si>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</si>
  <si>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</si>
  <si>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</si>
  <si>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</si>
  <si>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</si>
  <si>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</si>
  <si>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</si>
  <si>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</si>
  <si>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</si>
  <si>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</si>
  <si>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</si>
  <si>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</si>
  <si>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</si>
  <si>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2287439</t>
  </si>
  <si>
    <t>293.00</t>
  </si>
  <si>
    <t>RMB</t>
  </si>
  <si>
    <t>0</t>
  </si>
  <si>
    <t>0.00</t>
  </si>
  <si>
    <t>汇趣住国内直连</t>
  </si>
  <si>
    <t>2021-11-01 21:43:29</t>
  </si>
  <si>
    <t>直连</t>
  </si>
  <si>
    <t>2287414</t>
  </si>
  <si>
    <t>大自然四季酒店（泉州洛江店）</t>
  </si>
  <si>
    <t>307.00</t>
  </si>
  <si>
    <t>2021-11-01 21:08:55</t>
  </si>
  <si>
    <t>2287410</t>
  </si>
  <si>
    <t>圣豪丽景商务酒店</t>
  </si>
  <si>
    <t>155.00</t>
  </si>
  <si>
    <t>2021-11-01 21:04:41</t>
  </si>
  <si>
    <t>2287383</t>
  </si>
  <si>
    <t>70.00</t>
  </si>
  <si>
    <t>2021-11-01 20:25:21</t>
  </si>
  <si>
    <t>2287373</t>
  </si>
  <si>
    <t>360.00</t>
  </si>
  <si>
    <t>2021-11-01 20:08:28</t>
  </si>
  <si>
    <t>2287353</t>
  </si>
  <si>
    <t>441.00</t>
  </si>
  <si>
    <t>2021-11-01 19:42:21</t>
  </si>
  <si>
    <t>2287321</t>
  </si>
  <si>
    <t>344.00</t>
  </si>
  <si>
    <t>2021-11-01 19:05:25</t>
  </si>
  <si>
    <t>2287311</t>
  </si>
  <si>
    <t>213.00</t>
  </si>
  <si>
    <t>2021-11-01 18:54:30</t>
  </si>
  <si>
    <t>2287289</t>
  </si>
  <si>
    <t>194.00</t>
  </si>
  <si>
    <t>2021-11-01 18:30:47</t>
  </si>
  <si>
    <t>2287264</t>
  </si>
  <si>
    <t>363.00</t>
  </si>
  <si>
    <t>2021-11-01 18:00:56</t>
  </si>
  <si>
    <t>2287261</t>
  </si>
  <si>
    <t>格林豪泰智选酒店(乐陵枣城南大街店)</t>
  </si>
  <si>
    <t>146.00</t>
  </si>
  <si>
    <t>2021-11-01 17:52:43</t>
  </si>
  <si>
    <t>2287232</t>
  </si>
  <si>
    <t>123.00</t>
  </si>
  <si>
    <t>2021-11-01 17:10:06</t>
  </si>
  <si>
    <t>2287199</t>
  </si>
  <si>
    <t>126.00</t>
  </si>
  <si>
    <t>2021-11-01 16:22:09</t>
  </si>
  <si>
    <t>2287135</t>
  </si>
  <si>
    <t>96.00</t>
  </si>
  <si>
    <t>2021-11-01 14:05:00</t>
  </si>
  <si>
    <t>2287130</t>
  </si>
  <si>
    <t>111.00</t>
  </si>
  <si>
    <t>2021-11-01 13:56:57</t>
  </si>
  <si>
    <t>2287116</t>
  </si>
  <si>
    <t>332.00</t>
  </si>
  <si>
    <t>2021-11-01 13:32:37</t>
  </si>
  <si>
    <t>2287104</t>
  </si>
  <si>
    <t>422.00</t>
  </si>
  <si>
    <t>2021-11-01 13:18:23</t>
  </si>
  <si>
    <t>2287087</t>
  </si>
  <si>
    <t>203.00</t>
  </si>
  <si>
    <t>2021-11-01 12:42:01</t>
  </si>
  <si>
    <t>2287078</t>
  </si>
  <si>
    <t>87.00</t>
  </si>
  <si>
    <t>2021-11-01 12:30:43</t>
  </si>
  <si>
    <t>2287043</t>
  </si>
  <si>
    <t>2021-11-01 11:09:28</t>
  </si>
  <si>
    <t>2287039</t>
  </si>
  <si>
    <t>7天连锁酒店（天津交通学院曹庄地铁站店）</t>
  </si>
  <si>
    <t>138.00</t>
  </si>
  <si>
    <t>2021-11-01 10:58:03</t>
  </si>
  <si>
    <t>2287023</t>
  </si>
  <si>
    <t>118.00</t>
  </si>
  <si>
    <t>2021-11-01 10:15:30</t>
  </si>
  <si>
    <t>2287001</t>
  </si>
  <si>
    <t>骏怡连锁酒店（宿州火车站店）</t>
  </si>
  <si>
    <t>84.00</t>
  </si>
  <si>
    <t>2021-11-01 09:45:27</t>
  </si>
  <si>
    <t>2286991</t>
  </si>
  <si>
    <t>格林东方酒店（海南自贸港江东新区美兰机场店）</t>
  </si>
  <si>
    <t>258.00</t>
  </si>
  <si>
    <t>2021-11-01 09:29:17</t>
  </si>
  <si>
    <t>2286986</t>
  </si>
  <si>
    <t>172.00</t>
  </si>
  <si>
    <t>2021-11-01 09:19:12</t>
  </si>
  <si>
    <t>2286957</t>
  </si>
  <si>
    <t>217.00</t>
  </si>
  <si>
    <t>2021-11-01 07:24:49</t>
  </si>
  <si>
    <t>2286941</t>
  </si>
  <si>
    <t>锦江之星（上海国际旅游度假区周浦周祝公路店）</t>
  </si>
  <si>
    <t>贺鹏飞,李鹏</t>
  </si>
  <si>
    <t>352.00</t>
  </si>
  <si>
    <t>2021-11-01 05:51:20</t>
  </si>
  <si>
    <t>2286893</t>
  </si>
  <si>
    <t>速8酒店（北京海淀西八里庄路店）</t>
  </si>
  <si>
    <t>289.00</t>
  </si>
  <si>
    <t>2021-11-01 01:34:39</t>
  </si>
  <si>
    <t>2286826</t>
  </si>
  <si>
    <t>190.00</t>
  </si>
  <si>
    <t>2021-10-31 22:10:24</t>
  </si>
  <si>
    <t>2286777</t>
  </si>
  <si>
    <t>王金月,胡洋</t>
  </si>
  <si>
    <t>326.00</t>
  </si>
  <si>
    <t>2021-10-31 20:55:55</t>
  </si>
  <si>
    <t>2286774</t>
  </si>
  <si>
    <t>137.00</t>
  </si>
  <si>
    <t>2021-10-31 20:53:35</t>
  </si>
  <si>
    <t>2286771</t>
  </si>
  <si>
    <t>2021-10-31 20:51:27</t>
  </si>
  <si>
    <t>2286719</t>
  </si>
  <si>
    <t>412.00</t>
  </si>
  <si>
    <t>2021-10-31 18:43:20</t>
  </si>
  <si>
    <t>2286626</t>
  </si>
  <si>
    <t>白玉兰上海国际旅游度假区浦东机场酒店</t>
  </si>
  <si>
    <t>863.00</t>
  </si>
  <si>
    <t>2021-10-31 16:13:33</t>
  </si>
  <si>
    <t>2286604</t>
  </si>
  <si>
    <t>城市便捷酒店（四会国际玉器城四会广场店）</t>
  </si>
  <si>
    <t>464.00</t>
  </si>
  <si>
    <t>2021-10-31 15:31:56</t>
  </si>
  <si>
    <t>2286597</t>
  </si>
  <si>
    <t>261.00</t>
  </si>
  <si>
    <t>2021-10-31 15:32:47</t>
  </si>
  <si>
    <t>2286522</t>
  </si>
  <si>
    <t>328.00</t>
  </si>
  <si>
    <t>2021-10-31 12:12:49</t>
  </si>
  <si>
    <t>2285869</t>
  </si>
  <si>
    <t>瑞季精品酒店(深圳东门店)</t>
  </si>
  <si>
    <t>839.00</t>
  </si>
  <si>
    <t>2021-10-30 12:40:21</t>
  </si>
  <si>
    <t>2285677</t>
  </si>
  <si>
    <t>维也纳国际酒店（肥东经开区店）</t>
  </si>
  <si>
    <t>243.00</t>
  </si>
  <si>
    <t>2021-10-30 06:28:45</t>
  </si>
  <si>
    <t>2285634</t>
  </si>
  <si>
    <t>672.00</t>
  </si>
  <si>
    <t>224.00</t>
  </si>
  <si>
    <t>-448</t>
  </si>
  <si>
    <t>2021-10-30 02:30:28</t>
  </si>
  <si>
    <t>2284405</t>
  </si>
  <si>
    <t>杨春宇,文誉霖</t>
  </si>
  <si>
    <t>1486.00</t>
  </si>
  <si>
    <t>2021-10-28 11:40:21</t>
  </si>
  <si>
    <t>102799916509</t>
  </si>
  <si>
    <t>2284251</t>
  </si>
  <si>
    <t>长白山凯悦酒店</t>
  </si>
  <si>
    <t>高婷婷</t>
  </si>
  <si>
    <t>2021-10-28 08:37:21</t>
  </si>
  <si>
    <t>2283450</t>
  </si>
  <si>
    <t>梅好英,梅志豪</t>
  </si>
  <si>
    <t>1804.00</t>
  </si>
  <si>
    <t>2021-10-26 12:33:45</t>
  </si>
  <si>
    <t>102796626201</t>
  </si>
  <si>
    <t>2021-10-25</t>
  </si>
  <si>
    <t>2282958</t>
  </si>
  <si>
    <t>维也纳国际酒店(肇庆七星岩星湖景区店)</t>
  </si>
  <si>
    <t>王立祥</t>
  </si>
  <si>
    <t>286.00</t>
  </si>
  <si>
    <t>-286</t>
  </si>
  <si>
    <t>2021-10-25 09:36:02</t>
  </si>
  <si>
    <t>直采</t>
  </si>
  <si>
    <t>2281744</t>
  </si>
  <si>
    <t>1088.00</t>
  </si>
  <si>
    <t>2021-10-22 17:28:33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</si>
</sst>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3" fillId="35" borderId="11" applyNumberFormat="0" applyAlignment="0" applyProtection="0">
      <alignment vertical="center"/>
    </xf>
    <xf numFmtId="0" fontId="34" fillId="38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43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43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 t="s">
        <v>32</v>
      </c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6" t="s">
        <v>91</v>
      </c>
      <c r="S3" s="18" t="s">
        <v>19</v>
      </c>
      <c r="T3" s="8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95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96</v>
      </c>
      <c r="H4" s="8" t="s">
        <v>97</v>
      </c>
      <c r="I4" s="8" t="s">
        <v>78</v>
      </c>
      <c r="J4" s="8" t="s">
        <v>2</v>
      </c>
      <c r="K4" s="8" t="s">
        <v>98</v>
      </c>
      <c r="L4" s="8">
        <v>1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6" t="s">
        <v>99</v>
      </c>
      <c r="S4" s="18" t="s">
        <v>19</v>
      </c>
      <c r="T4" s="8"/>
      <c r="U4" s="16" t="s">
        <v>19</v>
      </c>
      <c r="V4" s="16" t="s">
        <v>99</v>
      </c>
      <c r="W4" s="18" t="s">
        <v>100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103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104</v>
      </c>
      <c r="H5" s="8" t="s">
        <v>105</v>
      </c>
      <c r="I5" s="8" t="s">
        <v>78</v>
      </c>
      <c r="J5" s="8" t="s">
        <v>2</v>
      </c>
      <c r="K5" s="8" t="s">
        <v>106</v>
      </c>
      <c r="L5" s="8">
        <v>1</v>
      </c>
      <c r="M5" s="8">
        <v>1</v>
      </c>
      <c r="N5" s="8" t="s">
        <v>107</v>
      </c>
      <c r="O5" s="8" t="s">
        <v>80</v>
      </c>
      <c r="P5" s="8" t="s">
        <v>81</v>
      </c>
      <c r="Q5" s="8"/>
      <c r="R5" s="16" t="s">
        <v>108</v>
      </c>
      <c r="S5" s="18" t="s">
        <v>19</v>
      </c>
      <c r="T5" s="8"/>
      <c r="U5" s="16" t="s">
        <v>19</v>
      </c>
      <c r="V5" s="16" t="s">
        <v>108</v>
      </c>
      <c r="W5" s="18" t="s">
        <v>109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110</v>
      </c>
      <c r="AD5" t="s">
        <v>6</v>
      </c>
      <c r="AE5" t="s">
        <v>85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111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112</v>
      </c>
      <c r="H6" s="8" t="s">
        <v>113</v>
      </c>
      <c r="I6" s="8" t="s">
        <v>78</v>
      </c>
      <c r="J6" s="8" t="s">
        <v>2</v>
      </c>
      <c r="K6" s="8" t="s">
        <v>114</v>
      </c>
      <c r="L6" s="8">
        <v>1</v>
      </c>
      <c r="M6" s="8">
        <v>1</v>
      </c>
      <c r="N6" s="8" t="s">
        <v>80</v>
      </c>
      <c r="O6" s="8" t="s">
        <v>80</v>
      </c>
      <c r="P6" s="8" t="s">
        <v>81</v>
      </c>
      <c r="Q6" s="8"/>
      <c r="R6" s="16" t="s">
        <v>115</v>
      </c>
      <c r="S6" s="18" t="s">
        <v>19</v>
      </c>
      <c r="T6" s="8"/>
      <c r="U6" s="16" t="s">
        <v>19</v>
      </c>
      <c r="V6" s="16" t="s">
        <v>115</v>
      </c>
      <c r="W6" s="18" t="s">
        <v>116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119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120</v>
      </c>
      <c r="H7" s="8" t="s">
        <v>121</v>
      </c>
      <c r="I7" s="8" t="s">
        <v>78</v>
      </c>
      <c r="J7" s="8" t="s">
        <v>2</v>
      </c>
      <c r="K7" s="8" t="s">
        <v>122</v>
      </c>
      <c r="L7" s="8">
        <v>1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6" t="s">
        <v>123</v>
      </c>
      <c r="S7" s="18" t="s">
        <v>19</v>
      </c>
      <c r="T7" s="8"/>
      <c r="U7" s="16" t="s">
        <v>19</v>
      </c>
      <c r="V7" s="16" t="s">
        <v>123</v>
      </c>
      <c r="W7" s="18" t="s">
        <v>124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127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128</v>
      </c>
      <c r="H8" s="8" t="s">
        <v>129</v>
      </c>
      <c r="I8" s="8" t="s">
        <v>78</v>
      </c>
      <c r="J8" s="8" t="s">
        <v>2</v>
      </c>
      <c r="K8" s="8" t="s">
        <v>130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6" t="s">
        <v>131</v>
      </c>
      <c r="S8" s="18" t="s">
        <v>19</v>
      </c>
      <c r="T8" s="8"/>
      <c r="U8" s="16" t="s">
        <v>19</v>
      </c>
      <c r="V8" s="16" t="s">
        <v>131</v>
      </c>
      <c r="W8" s="18" t="s">
        <v>132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135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136</v>
      </c>
      <c r="H9" s="8" t="s">
        <v>137</v>
      </c>
      <c r="I9" s="8" t="s">
        <v>78</v>
      </c>
      <c r="J9" s="8" t="s">
        <v>2</v>
      </c>
      <c r="K9" s="8" t="s">
        <v>138</v>
      </c>
      <c r="L9" s="8">
        <v>1</v>
      </c>
      <c r="M9" s="8">
        <v>2</v>
      </c>
      <c r="N9" s="8" t="s">
        <v>139</v>
      </c>
      <c r="O9" s="8" t="s">
        <v>107</v>
      </c>
      <c r="P9" s="8" t="s">
        <v>81</v>
      </c>
      <c r="Q9" s="8"/>
      <c r="R9" s="16" t="s">
        <v>140</v>
      </c>
      <c r="S9" s="18" t="s">
        <v>19</v>
      </c>
      <c r="T9" s="8"/>
      <c r="U9" s="16" t="s">
        <v>19</v>
      </c>
      <c r="V9" s="16" t="s">
        <v>140</v>
      </c>
      <c r="W9" s="18" t="s">
        <v>141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144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145</v>
      </c>
      <c r="H10" s="8" t="s">
        <v>146</v>
      </c>
      <c r="I10" s="8" t="s">
        <v>78</v>
      </c>
      <c r="J10" s="8" t="s">
        <v>2</v>
      </c>
      <c r="K10" s="8" t="s">
        <v>147</v>
      </c>
      <c r="L10" s="8">
        <v>1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6" t="s">
        <v>148</v>
      </c>
      <c r="S10" s="18" t="s">
        <v>19</v>
      </c>
      <c r="T10" s="8"/>
      <c r="U10" s="16" t="s">
        <v>19</v>
      </c>
      <c r="V10" s="16" t="s">
        <v>148</v>
      </c>
      <c r="W10" s="18" t="s">
        <v>149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150</v>
      </c>
      <c r="AD10" t="s">
        <v>6</v>
      </c>
      <c r="AE10" t="s">
        <v>134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151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152</v>
      </c>
      <c r="H11" s="8" t="s">
        <v>153</v>
      </c>
      <c r="I11" s="8" t="s">
        <v>78</v>
      </c>
      <c r="J11" s="8" t="s">
        <v>2</v>
      </c>
      <c r="K11" s="8" t="s">
        <v>154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6" t="s">
        <v>155</v>
      </c>
      <c r="S11" s="18" t="s">
        <v>19</v>
      </c>
      <c r="T11" s="8"/>
      <c r="U11" s="16" t="s">
        <v>19</v>
      </c>
      <c r="V11" s="16" t="s">
        <v>155</v>
      </c>
      <c r="W11" s="18" t="s">
        <v>156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159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160</v>
      </c>
      <c r="H12" s="8" t="s">
        <v>161</v>
      </c>
      <c r="I12" s="8" t="s">
        <v>78</v>
      </c>
      <c r="J12" s="8" t="s">
        <v>2</v>
      </c>
      <c r="K12" s="8" t="s">
        <v>162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6" t="s">
        <v>163</v>
      </c>
      <c r="S12" s="18" t="s">
        <v>19</v>
      </c>
      <c r="T12" s="8"/>
      <c r="U12" s="16" t="s">
        <v>19</v>
      </c>
      <c r="V12" s="16" t="s">
        <v>163</v>
      </c>
      <c r="W12" s="18" t="s">
        <v>164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167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168</v>
      </c>
      <c r="H13" s="8" t="s">
        <v>169</v>
      </c>
      <c r="I13" s="8" t="s">
        <v>78</v>
      </c>
      <c r="J13" s="8" t="s">
        <v>2</v>
      </c>
      <c r="K13" s="8" t="s">
        <v>170</v>
      </c>
      <c r="L13" s="8">
        <v>2</v>
      </c>
      <c r="M13" s="8">
        <v>1</v>
      </c>
      <c r="N13" s="8" t="s">
        <v>107</v>
      </c>
      <c r="O13" s="8" t="s">
        <v>80</v>
      </c>
      <c r="P13" s="8" t="s">
        <v>81</v>
      </c>
      <c r="Q13" s="8"/>
      <c r="R13" s="16" t="s">
        <v>171</v>
      </c>
      <c r="S13" s="18" t="s">
        <v>19</v>
      </c>
      <c r="T13" s="8"/>
      <c r="U13" s="16" t="s">
        <v>19</v>
      </c>
      <c r="V13" s="16" t="s">
        <v>171</v>
      </c>
      <c r="W13" s="18" t="s">
        <v>172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175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176</v>
      </c>
      <c r="H14" s="8" t="s">
        <v>177</v>
      </c>
      <c r="I14" s="8" t="s">
        <v>78</v>
      </c>
      <c r="J14" s="8" t="s">
        <v>2</v>
      </c>
      <c r="K14" s="8" t="s">
        <v>178</v>
      </c>
      <c r="L14" s="8">
        <v>1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6" t="s">
        <v>179</v>
      </c>
      <c r="S14" s="18" t="s">
        <v>19</v>
      </c>
      <c r="T14" s="8"/>
      <c r="U14" s="16" t="s">
        <v>19</v>
      </c>
      <c r="V14" s="16" t="s">
        <v>179</v>
      </c>
      <c r="W14" s="18" t="s">
        <v>180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183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184</v>
      </c>
      <c r="H15" s="8" t="s">
        <v>185</v>
      </c>
      <c r="I15" s="8" t="s">
        <v>78</v>
      </c>
      <c r="J15" s="8" t="s">
        <v>2</v>
      </c>
      <c r="K15" s="8" t="s">
        <v>186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6" t="s">
        <v>181</v>
      </c>
      <c r="S15" s="18" t="s">
        <v>19</v>
      </c>
      <c r="T15" s="8"/>
      <c r="U15" s="16" t="s">
        <v>19</v>
      </c>
      <c r="V15" s="16" t="s">
        <v>181</v>
      </c>
      <c r="W15" s="18" t="s">
        <v>187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190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160</v>
      </c>
      <c r="H16" s="8" t="s">
        <v>161</v>
      </c>
      <c r="I16" s="8" t="s">
        <v>78</v>
      </c>
      <c r="J16" s="8" t="s">
        <v>2</v>
      </c>
      <c r="K16" s="8" t="s">
        <v>191</v>
      </c>
      <c r="L16" s="8">
        <v>1</v>
      </c>
      <c r="M16" s="8">
        <v>1</v>
      </c>
      <c r="N16" s="8" t="s">
        <v>80</v>
      </c>
      <c r="O16" s="8" t="s">
        <v>80</v>
      </c>
      <c r="P16" s="8" t="s">
        <v>81</v>
      </c>
      <c r="Q16" s="8"/>
      <c r="R16" s="16" t="s">
        <v>163</v>
      </c>
      <c r="S16" s="18" t="s">
        <v>19</v>
      </c>
      <c r="T16" s="8"/>
      <c r="U16" s="16" t="s">
        <v>19</v>
      </c>
      <c r="V16" s="16" t="s">
        <v>163</v>
      </c>
      <c r="W16" s="18" t="s">
        <v>164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165</v>
      </c>
      <c r="AD16" t="s">
        <v>6</v>
      </c>
      <c r="AE16" t="s">
        <v>166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192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193</v>
      </c>
      <c r="H17" s="8" t="s">
        <v>194</v>
      </c>
      <c r="I17" s="8" t="s">
        <v>78</v>
      </c>
      <c r="J17" s="8" t="s">
        <v>2</v>
      </c>
      <c r="K17" s="8" t="s">
        <v>195</v>
      </c>
      <c r="L17" s="8">
        <v>1</v>
      </c>
      <c r="M17" s="8">
        <v>1</v>
      </c>
      <c r="N17" s="8" t="s">
        <v>80</v>
      </c>
      <c r="O17" s="8" t="s">
        <v>80</v>
      </c>
      <c r="P17" s="8" t="s">
        <v>81</v>
      </c>
      <c r="Q17" s="8"/>
      <c r="R17" s="16" t="s">
        <v>196</v>
      </c>
      <c r="S17" s="18" t="s">
        <v>19</v>
      </c>
      <c r="T17" s="8"/>
      <c r="U17" s="16" t="s">
        <v>19</v>
      </c>
      <c r="V17" s="16" t="s">
        <v>196</v>
      </c>
      <c r="W17" s="18" t="s">
        <v>197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200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201</v>
      </c>
      <c r="H18" s="8" t="s">
        <v>202</v>
      </c>
      <c r="I18" s="8" t="s">
        <v>78</v>
      </c>
      <c r="J18" s="8" t="s">
        <v>2</v>
      </c>
      <c r="K18" s="8" t="s">
        <v>203</v>
      </c>
      <c r="L18" s="8">
        <v>1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6" t="s">
        <v>204</v>
      </c>
      <c r="S18" s="18" t="s">
        <v>19</v>
      </c>
      <c r="T18" s="8"/>
      <c r="U18" s="16" t="s">
        <v>19</v>
      </c>
      <c r="V18" s="16" t="s">
        <v>204</v>
      </c>
      <c r="W18" s="18" t="s">
        <v>205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208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209</v>
      </c>
      <c r="H19" s="8" t="s">
        <v>210</v>
      </c>
      <c r="I19" s="8" t="s">
        <v>78</v>
      </c>
      <c r="J19" s="8" t="s">
        <v>2</v>
      </c>
      <c r="K19" s="8" t="s">
        <v>211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6" t="s">
        <v>212</v>
      </c>
      <c r="S19" s="18" t="s">
        <v>19</v>
      </c>
      <c r="T19" s="8"/>
      <c r="U19" s="16" t="s">
        <v>19</v>
      </c>
      <c r="V19" s="16" t="s">
        <v>212</v>
      </c>
      <c r="W19" s="18" t="s">
        <v>213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216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217</v>
      </c>
      <c r="H20" s="8" t="s">
        <v>218</v>
      </c>
      <c r="I20" s="8" t="s">
        <v>78</v>
      </c>
      <c r="J20" s="8" t="s">
        <v>2</v>
      </c>
      <c r="K20" s="8" t="s">
        <v>219</v>
      </c>
      <c r="L20" s="8">
        <v>1</v>
      </c>
      <c r="M20" s="8">
        <v>1</v>
      </c>
      <c r="N20" s="8" t="s">
        <v>80</v>
      </c>
      <c r="O20" s="8" t="s">
        <v>80</v>
      </c>
      <c r="P20" s="8" t="s">
        <v>81</v>
      </c>
      <c r="Q20" s="8"/>
      <c r="R20" s="16" t="s">
        <v>220</v>
      </c>
      <c r="S20" s="18" t="s">
        <v>19</v>
      </c>
      <c r="T20" s="8"/>
      <c r="U20" s="16" t="s">
        <v>19</v>
      </c>
      <c r="V20" s="16" t="s">
        <v>220</v>
      </c>
      <c r="W20" s="18" t="s">
        <v>221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222</v>
      </c>
      <c r="AD20" t="s">
        <v>6</v>
      </c>
      <c r="AE20" t="s">
        <v>207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223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224</v>
      </c>
      <c r="H21" s="8" t="s">
        <v>225</v>
      </c>
      <c r="I21" s="8" t="s">
        <v>78</v>
      </c>
      <c r="J21" s="8" t="s">
        <v>2</v>
      </c>
      <c r="K21" s="8" t="s">
        <v>226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6" t="s">
        <v>227</v>
      </c>
      <c r="S21" s="18" t="s">
        <v>19</v>
      </c>
      <c r="T21" s="8"/>
      <c r="U21" s="16" t="s">
        <v>19</v>
      </c>
      <c r="V21" s="16" t="s">
        <v>227</v>
      </c>
      <c r="W21" s="18" t="s">
        <v>228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231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232</v>
      </c>
      <c r="H22" s="8" t="s">
        <v>233</v>
      </c>
      <c r="I22" s="8" t="s">
        <v>78</v>
      </c>
      <c r="J22" s="8" t="s">
        <v>2</v>
      </c>
      <c r="K22" s="8" t="s">
        <v>234</v>
      </c>
      <c r="L22" s="8">
        <v>1</v>
      </c>
      <c r="M22" s="8">
        <v>1</v>
      </c>
      <c r="N22" s="8" t="s">
        <v>80</v>
      </c>
      <c r="O22" s="8" t="s">
        <v>80</v>
      </c>
      <c r="P22" s="8" t="s">
        <v>81</v>
      </c>
      <c r="Q22" s="8"/>
      <c r="R22" s="16" t="s">
        <v>235</v>
      </c>
      <c r="S22" s="18" t="s">
        <v>19</v>
      </c>
      <c r="T22" s="8"/>
      <c r="U22" s="16" t="s">
        <v>19</v>
      </c>
      <c r="V22" s="16" t="s">
        <v>235</v>
      </c>
      <c r="W22" s="18" t="s">
        <v>236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237</v>
      </c>
      <c r="AD22" t="s">
        <v>6</v>
      </c>
      <c r="AE22" t="s">
        <v>174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238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239</v>
      </c>
      <c r="H23" s="8" t="s">
        <v>240</v>
      </c>
      <c r="I23" s="8" t="s">
        <v>78</v>
      </c>
      <c r="J23" s="8" t="s">
        <v>2</v>
      </c>
      <c r="K23" s="8" t="s">
        <v>241</v>
      </c>
      <c r="L23" s="8">
        <v>1</v>
      </c>
      <c r="M23" s="8">
        <v>1</v>
      </c>
      <c r="N23" s="8" t="s">
        <v>107</v>
      </c>
      <c r="O23" s="8" t="s">
        <v>80</v>
      </c>
      <c r="P23" s="8" t="s">
        <v>81</v>
      </c>
      <c r="Q23" s="8"/>
      <c r="R23" s="16" t="s">
        <v>242</v>
      </c>
      <c r="S23" s="18" t="s">
        <v>19</v>
      </c>
      <c r="T23" s="8"/>
      <c r="U23" s="16" t="s">
        <v>19</v>
      </c>
      <c r="V23" s="16" t="s">
        <v>242</v>
      </c>
      <c r="W23" s="18" t="s">
        <v>149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245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246</v>
      </c>
      <c r="H24" s="8" t="s">
        <v>247</v>
      </c>
      <c r="I24" s="8" t="s">
        <v>78</v>
      </c>
      <c r="J24" s="8" t="s">
        <v>2</v>
      </c>
      <c r="K24" s="8" t="s">
        <v>248</v>
      </c>
      <c r="L24" s="8">
        <v>1</v>
      </c>
      <c r="M24" s="8">
        <v>1</v>
      </c>
      <c r="N24" s="8" t="s">
        <v>80</v>
      </c>
      <c r="O24" s="8" t="s">
        <v>80</v>
      </c>
      <c r="P24" s="8" t="s">
        <v>81</v>
      </c>
      <c r="Q24" s="8"/>
      <c r="R24" s="16" t="s">
        <v>249</v>
      </c>
      <c r="S24" s="18" t="s">
        <v>19</v>
      </c>
      <c r="T24" s="8"/>
      <c r="U24" s="16" t="s">
        <v>19</v>
      </c>
      <c r="V24" s="16" t="s">
        <v>249</v>
      </c>
      <c r="W24" s="18" t="s">
        <v>250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251</v>
      </c>
      <c r="AD24" t="s">
        <v>6</v>
      </c>
      <c r="AE24" t="s">
        <v>134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252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253</v>
      </c>
      <c r="H25" s="8" t="s">
        <v>254</v>
      </c>
      <c r="I25" s="8" t="s">
        <v>78</v>
      </c>
      <c r="J25" s="8" t="s">
        <v>2</v>
      </c>
      <c r="K25" s="8" t="s">
        <v>255</v>
      </c>
      <c r="L25" s="8">
        <v>1</v>
      </c>
      <c r="M25" s="8">
        <v>1</v>
      </c>
      <c r="N25" s="8" t="s">
        <v>80</v>
      </c>
      <c r="O25" s="8" t="s">
        <v>80</v>
      </c>
      <c r="P25" s="8" t="s">
        <v>81</v>
      </c>
      <c r="Q25" s="8"/>
      <c r="R25" s="16" t="s">
        <v>256</v>
      </c>
      <c r="S25" s="18" t="s">
        <v>19</v>
      </c>
      <c r="T25" s="8"/>
      <c r="U25" s="16" t="s">
        <v>19</v>
      </c>
      <c r="V25" s="16" t="s">
        <v>256</v>
      </c>
      <c r="W25" s="18" t="s">
        <v>257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260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261</v>
      </c>
      <c r="H26" s="8" t="s">
        <v>262</v>
      </c>
      <c r="I26" s="8" t="s">
        <v>78</v>
      </c>
      <c r="J26" s="8" t="s">
        <v>2</v>
      </c>
      <c r="K26" s="8" t="s">
        <v>263</v>
      </c>
      <c r="L26" s="8">
        <v>2</v>
      </c>
      <c r="M26" s="8">
        <v>2</v>
      </c>
      <c r="N26" s="8" t="s">
        <v>264</v>
      </c>
      <c r="O26" s="8" t="s">
        <v>107</v>
      </c>
      <c r="P26" s="8" t="s">
        <v>81</v>
      </c>
      <c r="Q26" s="8"/>
      <c r="R26" s="16" t="s">
        <v>265</v>
      </c>
      <c r="S26" s="18" t="s">
        <v>19</v>
      </c>
      <c r="T26" s="8"/>
      <c r="U26" s="16" t="s">
        <v>19</v>
      </c>
      <c r="V26" s="16" t="s">
        <v>265</v>
      </c>
      <c r="W26" s="18" t="s">
        <v>266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267</v>
      </c>
      <c r="AD26" t="s">
        <v>6</v>
      </c>
      <c r="AE26" t="s">
        <v>94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268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269</v>
      </c>
      <c r="H27" s="8" t="s">
        <v>270</v>
      </c>
      <c r="I27" s="8" t="s">
        <v>78</v>
      </c>
      <c r="J27" s="8" t="s">
        <v>2</v>
      </c>
      <c r="K27" s="8" t="s">
        <v>271</v>
      </c>
      <c r="L27" s="8">
        <v>1</v>
      </c>
      <c r="M27" s="8">
        <v>2</v>
      </c>
      <c r="N27" s="8" t="s">
        <v>107</v>
      </c>
      <c r="O27" s="8" t="s">
        <v>107</v>
      </c>
      <c r="P27" s="8" t="s">
        <v>81</v>
      </c>
      <c r="Q27" s="8"/>
      <c r="R27" s="16" t="s">
        <v>272</v>
      </c>
      <c r="S27" s="18" t="s">
        <v>19</v>
      </c>
      <c r="T27" s="8"/>
      <c r="U27" s="16" t="s">
        <v>19</v>
      </c>
      <c r="V27" s="16" t="s">
        <v>272</v>
      </c>
      <c r="W27" s="18" t="s">
        <v>273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276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96</v>
      </c>
      <c r="H28" s="8" t="s">
        <v>97</v>
      </c>
      <c r="I28" s="8" t="s">
        <v>78</v>
      </c>
      <c r="J28" s="8" t="s">
        <v>2</v>
      </c>
      <c r="K28" s="8" t="s">
        <v>277</v>
      </c>
      <c r="L28" s="8">
        <v>1</v>
      </c>
      <c r="M28" s="8">
        <v>1</v>
      </c>
      <c r="N28" s="8" t="s">
        <v>107</v>
      </c>
      <c r="O28" s="8" t="s">
        <v>80</v>
      </c>
      <c r="P28" s="8" t="s">
        <v>81</v>
      </c>
      <c r="Q28" s="8"/>
      <c r="R28" s="16" t="s">
        <v>278</v>
      </c>
      <c r="S28" s="18" t="s">
        <v>19</v>
      </c>
      <c r="T28" s="8"/>
      <c r="U28" s="16" t="s">
        <v>19</v>
      </c>
      <c r="V28" s="16" t="s">
        <v>278</v>
      </c>
      <c r="W28" s="18" t="s">
        <v>279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282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283</v>
      </c>
      <c r="H29" s="8" t="s">
        <v>284</v>
      </c>
      <c r="I29" s="8" t="s">
        <v>78</v>
      </c>
      <c r="J29" s="8" t="s">
        <v>2</v>
      </c>
      <c r="K29" s="8" t="s">
        <v>285</v>
      </c>
      <c r="L29" s="8">
        <v>2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6" t="s">
        <v>286</v>
      </c>
      <c r="S29" s="18" t="s">
        <v>19</v>
      </c>
      <c r="T29" s="8"/>
      <c r="U29" s="16" t="s">
        <v>19</v>
      </c>
      <c r="V29" s="16" t="s">
        <v>286</v>
      </c>
      <c r="W29" s="18" t="s">
        <v>100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289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290</v>
      </c>
      <c r="H30" s="8" t="s">
        <v>291</v>
      </c>
      <c r="I30" s="8" t="s">
        <v>78</v>
      </c>
      <c r="J30" s="8" t="s">
        <v>2</v>
      </c>
      <c r="K30" s="8" t="s">
        <v>292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6" t="s">
        <v>293</v>
      </c>
      <c r="S30" s="18" t="s">
        <v>19</v>
      </c>
      <c r="T30" s="8"/>
      <c r="U30" s="16" t="s">
        <v>19</v>
      </c>
      <c r="V30" s="16" t="s">
        <v>293</v>
      </c>
      <c r="W30" s="18" t="s">
        <v>172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296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297</v>
      </c>
      <c r="H31" s="8" t="s">
        <v>298</v>
      </c>
      <c r="I31" s="8" t="s">
        <v>78</v>
      </c>
      <c r="J31" s="8" t="s">
        <v>2</v>
      </c>
      <c r="K31" s="8" t="s">
        <v>299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6" t="s">
        <v>300</v>
      </c>
      <c r="S31" s="18" t="s">
        <v>19</v>
      </c>
      <c r="T31" s="8"/>
      <c r="U31" s="16" t="s">
        <v>19</v>
      </c>
      <c r="V31" s="16" t="s">
        <v>300</v>
      </c>
      <c r="W31" s="18" t="s">
        <v>301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302</v>
      </c>
      <c r="AD31" t="s">
        <v>6</v>
      </c>
      <c r="AE31" t="s">
        <v>207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303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304</v>
      </c>
      <c r="H32" s="8" t="s">
        <v>305</v>
      </c>
      <c r="I32" s="8" t="s">
        <v>78</v>
      </c>
      <c r="J32" s="8" t="s">
        <v>2</v>
      </c>
      <c r="K32" s="8" t="s">
        <v>306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6" t="s">
        <v>307</v>
      </c>
      <c r="S32" s="18" t="s">
        <v>19</v>
      </c>
      <c r="T32" s="8"/>
      <c r="U32" s="16" t="s">
        <v>19</v>
      </c>
      <c r="V32" s="16" t="s">
        <v>307</v>
      </c>
      <c r="W32" s="18" t="s">
        <v>308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309</v>
      </c>
      <c r="AD32" t="s">
        <v>6</v>
      </c>
      <c r="AE32" t="s">
        <v>189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310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311</v>
      </c>
      <c r="H33" s="8" t="s">
        <v>312</v>
      </c>
      <c r="I33" s="8" t="s">
        <v>78</v>
      </c>
      <c r="J33" s="8" t="s">
        <v>2</v>
      </c>
      <c r="K33" s="8" t="s">
        <v>313</v>
      </c>
      <c r="L33" s="8">
        <v>1</v>
      </c>
      <c r="M33" s="8">
        <v>1</v>
      </c>
      <c r="N33" s="8" t="s">
        <v>314</v>
      </c>
      <c r="O33" s="8" t="s">
        <v>80</v>
      </c>
      <c r="P33" s="8" t="s">
        <v>81</v>
      </c>
      <c r="Q33" s="8"/>
      <c r="R33" s="16" t="s">
        <v>315</v>
      </c>
      <c r="S33" s="18" t="s">
        <v>19</v>
      </c>
      <c r="T33" s="8"/>
      <c r="U33" s="16" t="s">
        <v>19</v>
      </c>
      <c r="V33" s="16" t="s">
        <v>315</v>
      </c>
      <c r="W33" s="18" t="s">
        <v>316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319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320</v>
      </c>
      <c r="H34" s="8" t="s">
        <v>321</v>
      </c>
      <c r="I34" s="8" t="s">
        <v>78</v>
      </c>
      <c r="J34" s="8" t="s">
        <v>2</v>
      </c>
      <c r="K34" s="8" t="s">
        <v>322</v>
      </c>
      <c r="L34" s="8">
        <v>1</v>
      </c>
      <c r="M34" s="8">
        <v>3</v>
      </c>
      <c r="N34" s="8" t="s">
        <v>314</v>
      </c>
      <c r="O34" s="8" t="s">
        <v>314</v>
      </c>
      <c r="P34" s="8" t="s">
        <v>81</v>
      </c>
      <c r="Q34" s="8"/>
      <c r="R34" s="16" t="s">
        <v>323</v>
      </c>
      <c r="S34" s="18" t="s">
        <v>19</v>
      </c>
      <c r="T34" s="8"/>
      <c r="U34" s="16" t="s">
        <v>19</v>
      </c>
      <c r="V34" s="16" t="s">
        <v>323</v>
      </c>
      <c r="W34" s="18" t="s">
        <v>324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327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328</v>
      </c>
      <c r="H35" s="8" t="s">
        <v>329</v>
      </c>
      <c r="I35" s="8" t="s">
        <v>78</v>
      </c>
      <c r="J35" s="8" t="s">
        <v>2</v>
      </c>
      <c r="K35" s="8" t="s">
        <v>330</v>
      </c>
      <c r="L35" s="8">
        <v>1</v>
      </c>
      <c r="M35" s="8">
        <v>2</v>
      </c>
      <c r="N35" s="8" t="s">
        <v>107</v>
      </c>
      <c r="O35" s="8" t="s">
        <v>107</v>
      </c>
      <c r="P35" s="8" t="s">
        <v>81</v>
      </c>
      <c r="Q35" s="8"/>
      <c r="R35" s="16" t="s">
        <v>331</v>
      </c>
      <c r="S35" s="18" t="s">
        <v>19</v>
      </c>
      <c r="T35" s="8"/>
      <c r="U35" s="16" t="s">
        <v>19</v>
      </c>
      <c r="V35" s="16" t="s">
        <v>331</v>
      </c>
      <c r="W35" s="18" t="s">
        <v>332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335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336</v>
      </c>
      <c r="H36" s="8" t="s">
        <v>337</v>
      </c>
      <c r="I36" s="8" t="s">
        <v>78</v>
      </c>
      <c r="J36" s="8" t="s">
        <v>2</v>
      </c>
      <c r="K36" s="8" t="s">
        <v>338</v>
      </c>
      <c r="L36" s="8">
        <v>1</v>
      </c>
      <c r="M36" s="8">
        <v>1</v>
      </c>
      <c r="N36" s="8" t="s">
        <v>80</v>
      </c>
      <c r="O36" s="8" t="s">
        <v>80</v>
      </c>
      <c r="P36" s="8" t="s">
        <v>81</v>
      </c>
      <c r="Q36" s="8"/>
      <c r="R36" s="16" t="s">
        <v>339</v>
      </c>
      <c r="S36" s="18" t="s">
        <v>19</v>
      </c>
      <c r="T36" s="8"/>
      <c r="U36" s="16" t="s">
        <v>19</v>
      </c>
      <c r="V36" s="16" t="s">
        <v>339</v>
      </c>
      <c r="W36" s="18" t="s">
        <v>340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341</v>
      </c>
      <c r="AD36" t="s">
        <v>6</v>
      </c>
      <c r="AE36" t="s">
        <v>230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342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343</v>
      </c>
      <c r="H37" s="8" t="s">
        <v>344</v>
      </c>
      <c r="I37" s="8" t="s">
        <v>78</v>
      </c>
      <c r="J37" s="8" t="s">
        <v>2</v>
      </c>
      <c r="K37" s="8" t="s">
        <v>345</v>
      </c>
      <c r="L37" s="8">
        <v>2</v>
      </c>
      <c r="M37" s="8">
        <v>1</v>
      </c>
      <c r="N37" s="8" t="s">
        <v>346</v>
      </c>
      <c r="O37" s="8" t="s">
        <v>80</v>
      </c>
      <c r="P37" s="8" t="s">
        <v>81</v>
      </c>
      <c r="Q37" s="8"/>
      <c r="R37" s="16" t="s">
        <v>347</v>
      </c>
      <c r="S37" s="18" t="s">
        <v>19</v>
      </c>
      <c r="T37" s="8"/>
      <c r="U37" s="16" t="s">
        <v>19</v>
      </c>
      <c r="V37" s="16" t="s">
        <v>347</v>
      </c>
      <c r="W37" s="18" t="s">
        <v>300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348</v>
      </c>
      <c r="AD37" t="s">
        <v>6</v>
      </c>
      <c r="AE37" t="s">
        <v>349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350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351</v>
      </c>
      <c r="H38" s="8" t="s">
        <v>352</v>
      </c>
      <c r="I38" s="8" t="s">
        <v>78</v>
      </c>
      <c r="J38" s="8" t="s">
        <v>2</v>
      </c>
      <c r="K38" s="8" t="s">
        <v>353</v>
      </c>
      <c r="L38" s="8">
        <v>1</v>
      </c>
      <c r="M38" s="8">
        <v>1</v>
      </c>
      <c r="N38" s="8" t="s">
        <v>107</v>
      </c>
      <c r="O38" s="8" t="s">
        <v>80</v>
      </c>
      <c r="P38" s="8" t="s">
        <v>81</v>
      </c>
      <c r="Q38" s="8"/>
      <c r="R38" s="16" t="s">
        <v>354</v>
      </c>
      <c r="S38" s="18" t="s">
        <v>19</v>
      </c>
      <c r="T38" s="8"/>
      <c r="U38" s="16" t="s">
        <v>19</v>
      </c>
      <c r="V38" s="16" t="s">
        <v>354</v>
      </c>
      <c r="W38" s="18" t="s">
        <v>340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357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351</v>
      </c>
      <c r="H39" s="8" t="s">
        <v>352</v>
      </c>
      <c r="I39" s="8" t="s">
        <v>78</v>
      </c>
      <c r="J39" s="8" t="s">
        <v>2</v>
      </c>
      <c r="K39" s="8" t="s">
        <v>353</v>
      </c>
      <c r="L39" s="8">
        <v>1</v>
      </c>
      <c r="M39" s="8">
        <v>1</v>
      </c>
      <c r="N39" s="8" t="s">
        <v>107</v>
      </c>
      <c r="O39" s="8" t="s">
        <v>80</v>
      </c>
      <c r="P39" s="8" t="s">
        <v>81</v>
      </c>
      <c r="Q39" s="8"/>
      <c r="R39" s="16" t="s">
        <v>354</v>
      </c>
      <c r="S39" s="18" t="s">
        <v>19</v>
      </c>
      <c r="T39" s="8"/>
      <c r="U39" s="16" t="s">
        <v>19</v>
      </c>
      <c r="V39" s="16" t="s">
        <v>354</v>
      </c>
      <c r="W39" s="18" t="s">
        <v>340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355</v>
      </c>
      <c r="AD39" t="s">
        <v>6</v>
      </c>
      <c r="AE39" t="s">
        <v>358</v>
      </c>
      <c r="AF39" t="s">
        <v>86</v>
      </c>
      <c r="AG39" t="s">
        <v>74</v>
      </c>
      <c r="AH39" t="s">
        <v>19</v>
      </c>
    </row>
    <row r="40" ht="14.25" customHeight="1" spans="1:34">
      <c r="A40" s="7" t="s">
        <v>359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360</v>
      </c>
      <c r="H40" s="8" t="s">
        <v>361</v>
      </c>
      <c r="I40" s="8" t="s">
        <v>78</v>
      </c>
      <c r="J40" s="8" t="s">
        <v>2</v>
      </c>
      <c r="K40" s="8" t="s">
        <v>362</v>
      </c>
      <c r="L40" s="8">
        <v>1</v>
      </c>
      <c r="M40" s="8">
        <v>3</v>
      </c>
      <c r="N40" s="8" t="s">
        <v>314</v>
      </c>
      <c r="O40" s="8" t="s">
        <v>314</v>
      </c>
      <c r="P40" s="8" t="s">
        <v>81</v>
      </c>
      <c r="Q40" s="8"/>
      <c r="R40" s="16" t="s">
        <v>363</v>
      </c>
      <c r="S40" s="18" t="s">
        <v>19</v>
      </c>
      <c r="T40" s="8"/>
      <c r="U40" s="16" t="s">
        <v>19</v>
      </c>
      <c r="V40" s="16" t="s">
        <v>363</v>
      </c>
      <c r="W40" s="18" t="s">
        <v>179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86</v>
      </c>
      <c r="AG40" t="s">
        <v>74</v>
      </c>
      <c r="AH40" t="s">
        <v>19</v>
      </c>
    </row>
    <row r="41" ht="14.25" customHeight="1" spans="1:34">
      <c r="A41" s="7" t="s">
        <v>366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367</v>
      </c>
      <c r="H41" s="8" t="s">
        <v>368</v>
      </c>
      <c r="I41" s="8" t="s">
        <v>78</v>
      </c>
      <c r="J41" s="8" t="s">
        <v>2</v>
      </c>
      <c r="K41" s="8" t="s">
        <v>369</v>
      </c>
      <c r="L41" s="8">
        <v>1</v>
      </c>
      <c r="M41" s="8">
        <v>1</v>
      </c>
      <c r="N41" s="8" t="s">
        <v>80</v>
      </c>
      <c r="O41" s="8" t="s">
        <v>80</v>
      </c>
      <c r="P41" s="8" t="s">
        <v>81</v>
      </c>
      <c r="Q41" s="8"/>
      <c r="R41" s="16" t="s">
        <v>370</v>
      </c>
      <c r="S41" s="18" t="s">
        <v>19</v>
      </c>
      <c r="T41" s="8"/>
      <c r="U41" s="16" t="s">
        <v>19</v>
      </c>
      <c r="V41" s="16" t="s">
        <v>370</v>
      </c>
      <c r="W41" s="18" t="s">
        <v>124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86</v>
      </c>
      <c r="AG41" t="s">
        <v>74</v>
      </c>
      <c r="AH41" t="s">
        <v>19</v>
      </c>
    </row>
    <row r="42" ht="14.25" customHeight="1" spans="1:34">
      <c r="A42" s="7" t="s">
        <v>373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374</v>
      </c>
      <c r="H42" s="8" t="s">
        <v>375</v>
      </c>
      <c r="I42" s="8" t="s">
        <v>78</v>
      </c>
      <c r="J42" s="8" t="s">
        <v>2</v>
      </c>
      <c r="K42" s="8" t="s">
        <v>376</v>
      </c>
      <c r="L42" s="8">
        <v>1</v>
      </c>
      <c r="M42" s="8">
        <v>2</v>
      </c>
      <c r="N42" s="8" t="s">
        <v>107</v>
      </c>
      <c r="O42" s="8" t="s">
        <v>107</v>
      </c>
      <c r="P42" s="8" t="s">
        <v>81</v>
      </c>
      <c r="Q42" s="8"/>
      <c r="R42" s="16" t="s">
        <v>377</v>
      </c>
      <c r="S42" s="18" t="s">
        <v>19</v>
      </c>
      <c r="T42" s="8"/>
      <c r="U42" s="16" t="s">
        <v>19</v>
      </c>
      <c r="V42" s="16" t="s">
        <v>377</v>
      </c>
      <c r="W42" s="18" t="s">
        <v>258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378</v>
      </c>
      <c r="AD42" t="s">
        <v>6</v>
      </c>
      <c r="AE42" t="s">
        <v>85</v>
      </c>
      <c r="AF42" t="s">
        <v>86</v>
      </c>
      <c r="AG42" t="s">
        <v>74</v>
      </c>
      <c r="AH42" t="s">
        <v>19</v>
      </c>
    </row>
    <row r="43" ht="14.25" customHeight="1" spans="1:34">
      <c r="A43" s="7" t="s">
        <v>379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380</v>
      </c>
      <c r="H43" s="8" t="s">
        <v>381</v>
      </c>
      <c r="I43" s="8" t="s">
        <v>78</v>
      </c>
      <c r="J43" s="8" t="s">
        <v>2</v>
      </c>
      <c r="K43" s="8" t="s">
        <v>382</v>
      </c>
      <c r="L43" s="8">
        <v>1</v>
      </c>
      <c r="M43" s="8">
        <v>1</v>
      </c>
      <c r="N43" s="8" t="s">
        <v>80</v>
      </c>
      <c r="O43" s="8" t="s">
        <v>80</v>
      </c>
      <c r="P43" s="8" t="s">
        <v>81</v>
      </c>
      <c r="Q43" s="8"/>
      <c r="R43" s="16" t="s">
        <v>383</v>
      </c>
      <c r="S43" s="18" t="s">
        <v>19</v>
      </c>
      <c r="T43" s="8"/>
      <c r="U43" s="16" t="s">
        <v>19</v>
      </c>
      <c r="V43" s="16" t="s">
        <v>383</v>
      </c>
      <c r="W43" s="18" t="s">
        <v>384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385</v>
      </c>
      <c r="AD43" t="s">
        <v>6</v>
      </c>
      <c r="AE43" t="s">
        <v>386</v>
      </c>
      <c r="AF43" t="s">
        <v>86</v>
      </c>
      <c r="AG43" t="s">
        <v>74</v>
      </c>
      <c r="AH43" t="s">
        <v>19</v>
      </c>
    </row>
    <row r="44" ht="14.25" customHeight="1" spans="1:34">
      <c r="A44" s="7" t="s">
        <v>387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388</v>
      </c>
      <c r="H44" s="8" t="s">
        <v>389</v>
      </c>
      <c r="I44" s="8" t="s">
        <v>78</v>
      </c>
      <c r="J44" s="8" t="s">
        <v>2</v>
      </c>
      <c r="K44" s="8" t="s">
        <v>390</v>
      </c>
      <c r="L44" s="8">
        <v>1</v>
      </c>
      <c r="M44" s="8">
        <v>1</v>
      </c>
      <c r="N44" s="8" t="s">
        <v>80</v>
      </c>
      <c r="O44" s="8" t="s">
        <v>80</v>
      </c>
      <c r="P44" s="8" t="s">
        <v>81</v>
      </c>
      <c r="Q44" s="8"/>
      <c r="R44" s="16" t="s">
        <v>391</v>
      </c>
      <c r="S44" s="18" t="s">
        <v>19</v>
      </c>
      <c r="T44" s="8"/>
      <c r="U44" s="16" t="s">
        <v>19</v>
      </c>
      <c r="V44" s="16" t="s">
        <v>391</v>
      </c>
      <c r="W44" s="18" t="s">
        <v>83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86</v>
      </c>
      <c r="AG44" t="s">
        <v>74</v>
      </c>
      <c r="AH44" t="s">
        <v>19</v>
      </c>
    </row>
    <row r="45" customHeight="1" spans="1:32">
      <c r="A45" s="15" t="s">
        <v>394</v>
      </c>
      <c r="B45" s="15"/>
      <c r="C45" s="15" t="s">
        <v>395</v>
      </c>
      <c r="D45" s="15"/>
      <c r="E45" s="15"/>
      <c r="F45" s="15"/>
      <c r="G45" s="15" t="s">
        <v>395</v>
      </c>
      <c r="H45" s="15" t="s">
        <v>395</v>
      </c>
      <c r="I45" s="15" t="s">
        <v>395</v>
      </c>
      <c r="J45" s="15" t="s">
        <v>395</v>
      </c>
      <c r="K45" s="15" t="s">
        <v>395</v>
      </c>
      <c r="L45" s="15" t="s">
        <v>395</v>
      </c>
      <c r="M45" s="15" t="s">
        <v>395</v>
      </c>
      <c r="N45" s="15" t="s">
        <v>395</v>
      </c>
      <c r="O45" s="15" t="s">
        <v>395</v>
      </c>
      <c r="P45" s="15" t="s">
        <v>395</v>
      </c>
      <c r="Q45" s="15"/>
      <c r="R45" s="17" t="s">
        <v>20</v>
      </c>
      <c r="S45" s="17" t="s">
        <v>19</v>
      </c>
      <c r="T45" s="15" t="s">
        <v>395</v>
      </c>
      <c r="U45" s="17"/>
      <c r="V45" s="17" t="s">
        <v>20</v>
      </c>
      <c r="W45" s="17" t="s">
        <v>21</v>
      </c>
      <c r="X45" s="17"/>
      <c r="Y45" s="17"/>
      <c r="Z45" s="17"/>
      <c r="AA45" s="15"/>
      <c r="AB45" s="17"/>
      <c r="AC45" s="15"/>
      <c r="AD45" s="15" t="s">
        <v>395</v>
      </c>
      <c r="AE45" s="15"/>
      <c r="AF45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M9" sqref="M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396</v>
      </c>
      <c r="B1" s="5" t="s">
        <v>397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398</v>
      </c>
      <c r="H1" s="5" t="s">
        <v>399</v>
      </c>
      <c r="I1" s="5" t="s">
        <v>13</v>
      </c>
      <c r="J1" s="5" t="s">
        <v>17</v>
      </c>
      <c r="K1" s="5" t="s">
        <v>18</v>
      </c>
      <c r="L1" s="5" t="s">
        <v>400</v>
      </c>
      <c r="M1" s="5" t="s">
        <v>401</v>
      </c>
      <c r="N1" s="5" t="s">
        <v>402</v>
      </c>
    </row>
    <row r="2" ht="14.25" customHeight="1" spans="1:256">
      <c r="A2" s="7" t="s">
        <v>403</v>
      </c>
      <c r="B2" s="8" t="s">
        <v>404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80</v>
      </c>
      <c r="H2" s="8" t="s">
        <v>405</v>
      </c>
      <c r="I2" s="16" t="s">
        <v>406</v>
      </c>
      <c r="J2" s="16" t="s">
        <v>19</v>
      </c>
      <c r="K2" s="16" t="s">
        <v>406</v>
      </c>
      <c r="L2" s="8" t="s">
        <v>407</v>
      </c>
      <c r="M2" s="8" t="s">
        <v>408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409</v>
      </c>
      <c r="B3" s="8" t="s">
        <v>410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80</v>
      </c>
      <c r="H3" s="8" t="s">
        <v>405</v>
      </c>
      <c r="I3" s="16" t="s">
        <v>411</v>
      </c>
      <c r="J3" s="16" t="s">
        <v>19</v>
      </c>
      <c r="K3" s="16" t="s">
        <v>411</v>
      </c>
      <c r="L3" s="8" t="s">
        <v>407</v>
      </c>
      <c r="M3" s="8" t="s">
        <v>412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413</v>
      </c>
      <c r="B4" s="8" t="s">
        <v>414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80</v>
      </c>
      <c r="H4" s="8" t="s">
        <v>405</v>
      </c>
      <c r="I4" s="16" t="s">
        <v>415</v>
      </c>
      <c r="J4" s="16" t="s">
        <v>19</v>
      </c>
      <c r="K4" s="16" t="s">
        <v>415</v>
      </c>
      <c r="L4" s="8" t="s">
        <v>407</v>
      </c>
      <c r="M4" s="8" t="s">
        <v>416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417</v>
      </c>
      <c r="B5" s="8" t="s">
        <v>418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80</v>
      </c>
      <c r="H5" s="8" t="s">
        <v>405</v>
      </c>
      <c r="I5" s="16" t="s">
        <v>419</v>
      </c>
      <c r="J5" s="16" t="s">
        <v>19</v>
      </c>
      <c r="K5" s="16" t="s">
        <v>419</v>
      </c>
      <c r="L5" s="8" t="s">
        <v>407</v>
      </c>
      <c r="M5" s="8" t="s">
        <v>420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421</v>
      </c>
      <c r="B6" s="8" t="s">
        <v>422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80</v>
      </c>
      <c r="H6" s="8" t="s">
        <v>405</v>
      </c>
      <c r="I6" s="16" t="s">
        <v>423</v>
      </c>
      <c r="J6" s="16" t="s">
        <v>19</v>
      </c>
      <c r="K6" s="16" t="s">
        <v>423</v>
      </c>
      <c r="L6" s="8" t="s">
        <v>407</v>
      </c>
      <c r="M6" s="8" t="s">
        <v>424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425</v>
      </c>
      <c r="B7" s="8" t="s">
        <v>426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80</v>
      </c>
      <c r="H7" s="8" t="s">
        <v>405</v>
      </c>
      <c r="I7" s="16" t="s">
        <v>427</v>
      </c>
      <c r="J7" s="16" t="s">
        <v>19</v>
      </c>
      <c r="K7" s="16" t="s">
        <v>427</v>
      </c>
      <c r="L7" s="8" t="s">
        <v>407</v>
      </c>
      <c r="M7" s="8" t="s">
        <v>428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429</v>
      </c>
      <c r="B8" s="8" t="s">
        <v>430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80</v>
      </c>
      <c r="H8" s="8" t="s">
        <v>405</v>
      </c>
      <c r="I8" s="16" t="s">
        <v>431</v>
      </c>
      <c r="J8" s="16" t="s">
        <v>19</v>
      </c>
      <c r="K8" s="16" t="s">
        <v>431</v>
      </c>
      <c r="L8" s="8" t="s">
        <v>407</v>
      </c>
      <c r="M8" s="8" t="s">
        <v>432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433</v>
      </c>
      <c r="B9" s="8" t="s">
        <v>434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80</v>
      </c>
      <c r="H9" s="8" t="s">
        <v>405</v>
      </c>
      <c r="I9" s="16" t="s">
        <v>435</v>
      </c>
      <c r="J9" s="16" t="s">
        <v>19</v>
      </c>
      <c r="K9" s="16" t="s">
        <v>435</v>
      </c>
      <c r="L9" s="8" t="s">
        <v>407</v>
      </c>
      <c r="M9" s="8" t="s">
        <v>436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437</v>
      </c>
      <c r="B10" s="8" t="s">
        <v>438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80</v>
      </c>
      <c r="H10" s="8" t="s">
        <v>405</v>
      </c>
      <c r="I10" s="16" t="s">
        <v>439</v>
      </c>
      <c r="J10" s="16" t="s">
        <v>19</v>
      </c>
      <c r="K10" s="16" t="s">
        <v>439</v>
      </c>
      <c r="L10" s="8" t="s">
        <v>407</v>
      </c>
      <c r="M10" s="8" t="s">
        <v>440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441</v>
      </c>
      <c r="B11" s="8" t="s">
        <v>442</v>
      </c>
      <c r="C11" s="8" t="s">
        <v>78</v>
      </c>
      <c r="D11" s="8" t="s">
        <v>2</v>
      </c>
      <c r="E11" s="8" t="s">
        <v>75</v>
      </c>
      <c r="F11" s="8" t="s">
        <v>74</v>
      </c>
      <c r="G11" s="8" t="s">
        <v>80</v>
      </c>
      <c r="H11" s="8" t="s">
        <v>405</v>
      </c>
      <c r="I11" s="16" t="s">
        <v>443</v>
      </c>
      <c r="J11" s="16" t="s">
        <v>19</v>
      </c>
      <c r="K11" s="16" t="s">
        <v>443</v>
      </c>
      <c r="L11" s="8" t="s">
        <v>407</v>
      </c>
      <c r="M11" s="8" t="s">
        <v>444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445</v>
      </c>
      <c r="B12" s="8" t="s">
        <v>446</v>
      </c>
      <c r="C12" s="8" t="s">
        <v>78</v>
      </c>
      <c r="D12" s="8" t="s">
        <v>2</v>
      </c>
      <c r="E12" s="8" t="s">
        <v>75</v>
      </c>
      <c r="F12" s="8" t="s">
        <v>74</v>
      </c>
      <c r="G12" s="8" t="s">
        <v>80</v>
      </c>
      <c r="H12" s="8" t="s">
        <v>405</v>
      </c>
      <c r="I12" s="16" t="s">
        <v>447</v>
      </c>
      <c r="J12" s="16" t="s">
        <v>19</v>
      </c>
      <c r="K12" s="16" t="s">
        <v>447</v>
      </c>
      <c r="L12" s="8" t="s">
        <v>407</v>
      </c>
      <c r="M12" s="8" t="s">
        <v>448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449</v>
      </c>
      <c r="B13" s="8" t="s">
        <v>450</v>
      </c>
      <c r="C13" s="8" t="s">
        <v>78</v>
      </c>
      <c r="D13" s="8" t="s">
        <v>2</v>
      </c>
      <c r="E13" s="8" t="s">
        <v>75</v>
      </c>
      <c r="F13" s="8" t="s">
        <v>74</v>
      </c>
      <c r="G13" s="8" t="s">
        <v>80</v>
      </c>
      <c r="H13" s="8" t="s">
        <v>405</v>
      </c>
      <c r="I13" s="16" t="s">
        <v>451</v>
      </c>
      <c r="J13" s="16" t="s">
        <v>19</v>
      </c>
      <c r="K13" s="16" t="s">
        <v>451</v>
      </c>
      <c r="L13" s="8" t="s">
        <v>407</v>
      </c>
      <c r="M13" s="8" t="s">
        <v>452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453</v>
      </c>
      <c r="B14" s="8" t="s">
        <v>454</v>
      </c>
      <c r="C14" s="8" t="s">
        <v>78</v>
      </c>
      <c r="D14" s="8" t="s">
        <v>2</v>
      </c>
      <c r="E14" s="8" t="s">
        <v>75</v>
      </c>
      <c r="F14" s="8" t="s">
        <v>74</v>
      </c>
      <c r="G14" s="8" t="s">
        <v>80</v>
      </c>
      <c r="H14" s="8" t="s">
        <v>405</v>
      </c>
      <c r="I14" s="16" t="s">
        <v>455</v>
      </c>
      <c r="J14" s="16" t="s">
        <v>19</v>
      </c>
      <c r="K14" s="16" t="s">
        <v>455</v>
      </c>
      <c r="L14" s="8" t="s">
        <v>407</v>
      </c>
      <c r="M14" s="8" t="s">
        <v>456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457</v>
      </c>
      <c r="B15" s="8" t="s">
        <v>458</v>
      </c>
      <c r="C15" s="8" t="s">
        <v>78</v>
      </c>
      <c r="D15" s="8" t="s">
        <v>2</v>
      </c>
      <c r="E15" s="8" t="s">
        <v>75</v>
      </c>
      <c r="F15" s="8" t="s">
        <v>74</v>
      </c>
      <c r="G15" s="8" t="s">
        <v>80</v>
      </c>
      <c r="H15" s="8" t="s">
        <v>405</v>
      </c>
      <c r="I15" s="16" t="s">
        <v>459</v>
      </c>
      <c r="J15" s="16" t="s">
        <v>19</v>
      </c>
      <c r="K15" s="16" t="s">
        <v>459</v>
      </c>
      <c r="L15" s="8" t="s">
        <v>407</v>
      </c>
      <c r="M15" s="8" t="s">
        <v>460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461</v>
      </c>
      <c r="B16" s="8" t="s">
        <v>462</v>
      </c>
      <c r="C16" s="8" t="s">
        <v>78</v>
      </c>
      <c r="D16" s="8" t="s">
        <v>2</v>
      </c>
      <c r="E16" s="8" t="s">
        <v>75</v>
      </c>
      <c r="F16" s="8" t="s">
        <v>74</v>
      </c>
      <c r="G16" s="8" t="s">
        <v>80</v>
      </c>
      <c r="H16" s="8" t="s">
        <v>405</v>
      </c>
      <c r="I16" s="16" t="s">
        <v>463</v>
      </c>
      <c r="J16" s="16" t="s">
        <v>19</v>
      </c>
      <c r="K16" s="16" t="s">
        <v>463</v>
      </c>
      <c r="L16" s="8" t="s">
        <v>407</v>
      </c>
      <c r="M16" s="8" t="s">
        <v>464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customHeight="1" spans="1:14">
      <c r="A17" s="15" t="s">
        <v>394</v>
      </c>
      <c r="B17" s="15" t="s">
        <v>395</v>
      </c>
      <c r="C17" s="15" t="s">
        <v>395</v>
      </c>
      <c r="D17" s="15" t="s">
        <v>395</v>
      </c>
      <c r="E17" s="15"/>
      <c r="F17" s="15"/>
      <c r="G17" s="15" t="s">
        <v>395</v>
      </c>
      <c r="H17" s="15" t="s">
        <v>395</v>
      </c>
      <c r="I17" s="17" t="s">
        <v>22</v>
      </c>
      <c r="J17" s="17"/>
      <c r="K17" s="17"/>
      <c r="L17" s="15"/>
      <c r="M17" s="15" t="s">
        <v>395</v>
      </c>
      <c r="N17" t="s">
        <v>395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465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67"/>
  <sheetViews>
    <sheetView tabSelected="1" workbookViewId="0">
      <selection activeCell="A64" sqref="A64:C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466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289</v>
      </c>
      <c r="E2" t="str">
        <f>VLOOKUP(A2,HOP!A:L,12,0)</f>
        <v>289.00</v>
      </c>
      <c r="F2" t="str">
        <f>VLOOKUP(A2,HOP!A:C,3,0)</f>
        <v>2286893</v>
      </c>
      <c r="G2">
        <f>D2-E2</f>
        <v>0</v>
      </c>
      <c r="H2" t="str">
        <f>$H$1&amp;F2</f>
        <v>，2286893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172</v>
      </c>
      <c r="E3" t="str">
        <f>VLOOKUP(A3,HOP!A:L,12,0)</f>
        <v>172.00</v>
      </c>
      <c r="F3" t="str">
        <f>VLOOKUP(A3,HOP!A:C,3,0)</f>
        <v>2286986</v>
      </c>
      <c r="G3">
        <f t="shared" ref="G3:G34" si="0">D3-E3</f>
        <v>0</v>
      </c>
      <c r="H3" t="str">
        <f t="shared" ref="H3:H34" si="1">$H$1&amp;F3</f>
        <v>，2286986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80</v>
      </c>
      <c r="C4" s="8" t="s">
        <v>81</v>
      </c>
      <c r="D4" s="4">
        <v>360</v>
      </c>
      <c r="E4" t="str">
        <f>VLOOKUP(A4,HOP!A:L,12,0)</f>
        <v>360.00</v>
      </c>
      <c r="F4" t="str">
        <f>VLOOKUP(A4,HOP!A:C,3,0)</f>
        <v>2287373</v>
      </c>
      <c r="G4">
        <f t="shared" si="0"/>
        <v>0</v>
      </c>
      <c r="H4" t="str">
        <f t="shared" si="1"/>
        <v>，2287373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80</v>
      </c>
      <c r="C5" s="8" t="s">
        <v>81</v>
      </c>
      <c r="D5" s="4">
        <v>190</v>
      </c>
      <c r="E5" t="str">
        <f>VLOOKUP(A5,HOP!A:L,12,0)</f>
        <v>190.00</v>
      </c>
      <c r="F5" t="str">
        <f>VLOOKUP(A5,HOP!A:C,3,0)</f>
        <v>2286826</v>
      </c>
      <c r="G5">
        <f t="shared" si="0"/>
        <v>0</v>
      </c>
      <c r="H5" t="str">
        <f t="shared" si="1"/>
        <v>，2286826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80</v>
      </c>
      <c r="C6" s="8" t="s">
        <v>81</v>
      </c>
      <c r="D6" s="4">
        <v>118</v>
      </c>
      <c r="E6" t="str">
        <f>VLOOKUP(A6,HOP!A:L,12,0)</f>
        <v>118.00</v>
      </c>
      <c r="F6" t="str">
        <f>VLOOKUP(A6,HOP!A:C,3,0)</f>
        <v>2287023</v>
      </c>
      <c r="G6">
        <f t="shared" si="0"/>
        <v>0</v>
      </c>
      <c r="H6" t="str">
        <f t="shared" si="1"/>
        <v>，2287023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80</v>
      </c>
      <c r="C7" s="8" t="s">
        <v>81</v>
      </c>
      <c r="D7" s="4">
        <v>123</v>
      </c>
      <c r="E7" t="str">
        <f>VLOOKUP(A7,HOP!A:L,12,0)</f>
        <v>123.00</v>
      </c>
      <c r="F7" t="str">
        <f>VLOOKUP(A7,HOP!A:C,3,0)</f>
        <v>2287232</v>
      </c>
      <c r="G7">
        <f t="shared" si="0"/>
        <v>0</v>
      </c>
      <c r="H7" t="str">
        <f t="shared" si="1"/>
        <v>，2287232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80</v>
      </c>
      <c r="C8" s="8" t="s">
        <v>81</v>
      </c>
      <c r="D8" s="4">
        <v>146</v>
      </c>
      <c r="E8" t="str">
        <f>VLOOKUP(A8,HOP!A:L,12,0)</f>
        <v>146.00</v>
      </c>
      <c r="F8" t="str">
        <f>VLOOKUP(A8,HOP!A:C,3,0)</f>
        <v>2287261</v>
      </c>
      <c r="G8">
        <f t="shared" si="0"/>
        <v>0</v>
      </c>
      <c r="H8" t="str">
        <f t="shared" si="1"/>
        <v>，2287261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107</v>
      </c>
      <c r="C9" s="8" t="s">
        <v>81</v>
      </c>
      <c r="D9" s="4">
        <v>1088</v>
      </c>
      <c r="E9" t="str">
        <f>VLOOKUP(A9,HOP!A:L,12,0)</f>
        <v>1088.00</v>
      </c>
      <c r="F9" t="str">
        <f>VLOOKUP(A9,HOP!A:C,3,0)</f>
        <v>2281744</v>
      </c>
      <c r="G9">
        <f t="shared" si="0"/>
        <v>0</v>
      </c>
      <c r="H9" t="str">
        <f t="shared" si="1"/>
        <v>，2281744</v>
      </c>
      <c r="I9" t="str">
        <f>VLOOKUP(A9,HOP!A:T,20,0)</f>
        <v>直连</v>
      </c>
    </row>
    <row r="10" ht="14.25" hidden="1" customHeight="1" spans="1:9">
      <c r="A10" s="7" t="s">
        <v>144</v>
      </c>
      <c r="B10" s="8" t="s">
        <v>80</v>
      </c>
      <c r="C10" s="8" t="s">
        <v>81</v>
      </c>
      <c r="D10" s="4">
        <v>344</v>
      </c>
      <c r="E10" t="str">
        <f>VLOOKUP(A10,HOP!A:L,12,0)</f>
        <v>344.00</v>
      </c>
      <c r="F10" t="str">
        <f>VLOOKUP(A10,HOP!A:C,3,0)</f>
        <v>2287321</v>
      </c>
      <c r="G10">
        <f t="shared" si="0"/>
        <v>0</v>
      </c>
      <c r="H10" t="str">
        <f t="shared" si="1"/>
        <v>，2287321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80</v>
      </c>
      <c r="C11" s="8" t="s">
        <v>81</v>
      </c>
      <c r="D11" s="4">
        <v>258</v>
      </c>
      <c r="E11" t="str">
        <f>VLOOKUP(A11,HOP!A:L,12,0)</f>
        <v>258.00</v>
      </c>
      <c r="F11" t="str">
        <f>VLOOKUP(A11,HOP!A:C,3,0)</f>
        <v>2286991</v>
      </c>
      <c r="G11">
        <f t="shared" si="0"/>
        <v>0</v>
      </c>
      <c r="H11" t="str">
        <f t="shared" si="1"/>
        <v>，2286991</v>
      </c>
      <c r="I11" t="str">
        <f>VLOOKUP(A11,HOP!A:T,20,0)</f>
        <v>直连</v>
      </c>
    </row>
    <row r="12" ht="14.25" hidden="1" customHeight="1" spans="1:9">
      <c r="A12" s="7" t="s">
        <v>159</v>
      </c>
      <c r="B12" s="8" t="s">
        <v>80</v>
      </c>
      <c r="C12" s="8" t="s">
        <v>81</v>
      </c>
      <c r="D12" s="4">
        <v>422</v>
      </c>
      <c r="E12" t="str">
        <f>VLOOKUP(A12,HOP!A:L,12,0)</f>
        <v>422.00</v>
      </c>
      <c r="F12" t="str">
        <f>VLOOKUP(A12,HOP!A:C,3,0)</f>
        <v>2287043</v>
      </c>
      <c r="G12">
        <f t="shared" si="0"/>
        <v>0</v>
      </c>
      <c r="H12" t="str">
        <f t="shared" si="1"/>
        <v>，2287043</v>
      </c>
      <c r="I12" t="str">
        <f>VLOOKUP(A12,HOP!A:T,20,0)</f>
        <v>直连</v>
      </c>
    </row>
    <row r="13" ht="14.25" hidden="1" customHeight="1" spans="1:9">
      <c r="A13" s="7" t="s">
        <v>167</v>
      </c>
      <c r="B13" s="8" t="s">
        <v>80</v>
      </c>
      <c r="C13" s="8" t="s">
        <v>81</v>
      </c>
      <c r="D13" s="4">
        <v>326</v>
      </c>
      <c r="E13" t="str">
        <f>VLOOKUP(A13,HOP!A:L,12,0)</f>
        <v>326.00</v>
      </c>
      <c r="F13" t="str">
        <f>VLOOKUP(A13,HOP!A:C,3,0)</f>
        <v>2286777</v>
      </c>
      <c r="G13">
        <f t="shared" si="0"/>
        <v>0</v>
      </c>
      <c r="H13" t="str">
        <f t="shared" si="1"/>
        <v>，2286777</v>
      </c>
      <c r="I13" t="str">
        <f>VLOOKUP(A13,HOP!A:T,20,0)</f>
        <v>直连</v>
      </c>
    </row>
    <row r="14" ht="14.25" hidden="1" customHeight="1" spans="1:9">
      <c r="A14" s="7" t="s">
        <v>175</v>
      </c>
      <c r="B14" s="8" t="s">
        <v>80</v>
      </c>
      <c r="C14" s="8" t="s">
        <v>81</v>
      </c>
      <c r="D14" s="4">
        <v>111</v>
      </c>
      <c r="E14" t="str">
        <f>VLOOKUP(A14,HOP!A:L,12,0)</f>
        <v>111.00</v>
      </c>
      <c r="F14" t="str">
        <f>VLOOKUP(A14,HOP!A:C,3,0)</f>
        <v>2287130</v>
      </c>
      <c r="G14">
        <f t="shared" si="0"/>
        <v>0</v>
      </c>
      <c r="H14" t="str">
        <f t="shared" si="1"/>
        <v>，2287130</v>
      </c>
      <c r="I14" t="str">
        <f>VLOOKUP(A14,HOP!A:T,20,0)</f>
        <v>直连</v>
      </c>
    </row>
    <row r="15" ht="14.25" hidden="1" customHeight="1" spans="1:9">
      <c r="A15" s="7" t="s">
        <v>183</v>
      </c>
      <c r="B15" s="8" t="s">
        <v>80</v>
      </c>
      <c r="C15" s="8" t="s">
        <v>81</v>
      </c>
      <c r="D15" s="4">
        <v>96</v>
      </c>
      <c r="E15" t="str">
        <f>VLOOKUP(A15,HOP!A:L,12,0)</f>
        <v>96.00</v>
      </c>
      <c r="F15" t="str">
        <f>VLOOKUP(A15,HOP!A:C,3,0)</f>
        <v>2287135</v>
      </c>
      <c r="G15">
        <f t="shared" si="0"/>
        <v>0</v>
      </c>
      <c r="H15" t="str">
        <f t="shared" si="1"/>
        <v>，2287135</v>
      </c>
      <c r="I15" t="str">
        <f>VLOOKUP(A15,HOP!A:T,20,0)</f>
        <v>直连</v>
      </c>
    </row>
    <row r="16" ht="14.25" hidden="1" customHeight="1" spans="1:9">
      <c r="A16" s="7" t="s">
        <v>190</v>
      </c>
      <c r="B16" s="8" t="s">
        <v>80</v>
      </c>
      <c r="C16" s="8" t="s">
        <v>81</v>
      </c>
      <c r="D16" s="4">
        <v>422</v>
      </c>
      <c r="E16" t="str">
        <f>VLOOKUP(A16,HOP!A:L,12,0)</f>
        <v>422.00</v>
      </c>
      <c r="F16" t="str">
        <f>VLOOKUP(A16,HOP!A:C,3,0)</f>
        <v>2287104</v>
      </c>
      <c r="G16">
        <f t="shared" si="0"/>
        <v>0</v>
      </c>
      <c r="H16" t="str">
        <f t="shared" si="1"/>
        <v>，2287104</v>
      </c>
      <c r="I16" t="str">
        <f>VLOOKUP(A16,HOP!A:T,20,0)</f>
        <v>直连</v>
      </c>
    </row>
    <row r="17" ht="14.25" hidden="1" customHeight="1" spans="1:9">
      <c r="A17" s="7" t="s">
        <v>192</v>
      </c>
      <c r="B17" s="8" t="s">
        <v>80</v>
      </c>
      <c r="C17" s="8" t="s">
        <v>81</v>
      </c>
      <c r="D17" s="4">
        <v>441</v>
      </c>
      <c r="E17" t="str">
        <f>VLOOKUP(A17,HOP!A:L,12,0)</f>
        <v>441.00</v>
      </c>
      <c r="F17" t="str">
        <f>VLOOKUP(A17,HOP!A:C,3,0)</f>
        <v>2287353</v>
      </c>
      <c r="G17">
        <f t="shared" si="0"/>
        <v>0</v>
      </c>
      <c r="H17" t="str">
        <f t="shared" si="1"/>
        <v>，2287353</v>
      </c>
      <c r="I17" t="str">
        <f>VLOOKUP(A17,HOP!A:T,20,0)</f>
        <v>直连</v>
      </c>
    </row>
    <row r="18" ht="14.25" hidden="1" customHeight="1" spans="1:9">
      <c r="A18" s="7" t="s">
        <v>200</v>
      </c>
      <c r="B18" s="8" t="s">
        <v>80</v>
      </c>
      <c r="C18" s="8" t="s">
        <v>81</v>
      </c>
      <c r="D18" s="4">
        <v>155</v>
      </c>
      <c r="E18" t="str">
        <f>VLOOKUP(A18,HOP!A:L,12,0)</f>
        <v>155.00</v>
      </c>
      <c r="F18" t="str">
        <f>VLOOKUP(A18,HOP!A:C,3,0)</f>
        <v>2287410</v>
      </c>
      <c r="G18">
        <f t="shared" si="0"/>
        <v>0</v>
      </c>
      <c r="H18" t="str">
        <f t="shared" si="1"/>
        <v>，2287410</v>
      </c>
      <c r="I18" t="str">
        <f>VLOOKUP(A18,HOP!A:T,20,0)</f>
        <v>直连</v>
      </c>
    </row>
    <row r="19" ht="14.25" hidden="1" customHeight="1" spans="1:9">
      <c r="A19" s="7" t="s">
        <v>208</v>
      </c>
      <c r="B19" s="8" t="s">
        <v>80</v>
      </c>
      <c r="C19" s="8" t="s">
        <v>81</v>
      </c>
      <c r="D19" s="4">
        <v>307</v>
      </c>
      <c r="E19" t="str">
        <f>VLOOKUP(A19,HOP!A:L,12,0)</f>
        <v>307.00</v>
      </c>
      <c r="F19" t="str">
        <f>VLOOKUP(A19,HOP!A:C,3,0)</f>
        <v>2287414</v>
      </c>
      <c r="G19">
        <f t="shared" si="0"/>
        <v>0</v>
      </c>
      <c r="H19" t="str">
        <f t="shared" si="1"/>
        <v>，2287414</v>
      </c>
      <c r="I19" t="str">
        <f>VLOOKUP(A19,HOP!A:T,20,0)</f>
        <v>直连</v>
      </c>
    </row>
    <row r="20" ht="14.25" hidden="1" customHeight="1" spans="1:9">
      <c r="A20" s="7" t="s">
        <v>216</v>
      </c>
      <c r="B20" s="8" t="s">
        <v>80</v>
      </c>
      <c r="C20" s="8" t="s">
        <v>81</v>
      </c>
      <c r="D20" s="4">
        <v>217</v>
      </c>
      <c r="E20" t="str">
        <f>VLOOKUP(A20,HOP!A:L,12,0)</f>
        <v>217.00</v>
      </c>
      <c r="F20" t="str">
        <f>VLOOKUP(A20,HOP!A:C,3,0)</f>
        <v>2286957</v>
      </c>
      <c r="G20">
        <f t="shared" si="0"/>
        <v>0</v>
      </c>
      <c r="H20" t="str">
        <f t="shared" si="1"/>
        <v>，2286957</v>
      </c>
      <c r="I20" t="str">
        <f>VLOOKUP(A20,HOP!A:T,20,0)</f>
        <v>直连</v>
      </c>
    </row>
    <row r="21" ht="14.25" hidden="1" customHeight="1" spans="1:9">
      <c r="A21" s="7" t="s">
        <v>223</v>
      </c>
      <c r="B21" s="8" t="s">
        <v>80</v>
      </c>
      <c r="C21" s="8" t="s">
        <v>81</v>
      </c>
      <c r="D21" s="4">
        <v>203</v>
      </c>
      <c r="E21" t="str">
        <f>VLOOKUP(A21,HOP!A:L,12,0)</f>
        <v>203.00</v>
      </c>
      <c r="F21" t="str">
        <f>VLOOKUP(A21,HOP!A:C,3,0)</f>
        <v>2287087</v>
      </c>
      <c r="G21">
        <f t="shared" si="0"/>
        <v>0</v>
      </c>
      <c r="H21" t="str">
        <f t="shared" si="1"/>
        <v>，2287087</v>
      </c>
      <c r="I21" t="str">
        <f>VLOOKUP(A21,HOP!A:T,20,0)</f>
        <v>直连</v>
      </c>
    </row>
    <row r="22" ht="14.25" hidden="1" customHeight="1" spans="1:9">
      <c r="A22" s="7" t="s">
        <v>231</v>
      </c>
      <c r="B22" s="8" t="s">
        <v>80</v>
      </c>
      <c r="C22" s="8" t="s">
        <v>81</v>
      </c>
      <c r="D22" s="4">
        <v>213</v>
      </c>
      <c r="E22" t="str">
        <f>VLOOKUP(A22,HOP!A:L,12,0)</f>
        <v>213.00</v>
      </c>
      <c r="F22" t="str">
        <f>VLOOKUP(A22,HOP!A:C,3,0)</f>
        <v>2287311</v>
      </c>
      <c r="G22">
        <f t="shared" si="0"/>
        <v>0</v>
      </c>
      <c r="H22" t="str">
        <f t="shared" si="1"/>
        <v>，2287311</v>
      </c>
      <c r="I22" t="str">
        <f>VLOOKUP(A22,HOP!A:T,20,0)</f>
        <v>直连</v>
      </c>
    </row>
    <row r="23" ht="14.25" hidden="1" customHeight="1" spans="1:9">
      <c r="A23" s="7" t="s">
        <v>238</v>
      </c>
      <c r="B23" s="8" t="s">
        <v>80</v>
      </c>
      <c r="C23" s="8" t="s">
        <v>81</v>
      </c>
      <c r="D23" s="4">
        <v>328</v>
      </c>
      <c r="E23" t="str">
        <f>VLOOKUP(A23,HOP!A:L,12,0)</f>
        <v>328.00</v>
      </c>
      <c r="F23" t="str">
        <f>VLOOKUP(A23,HOP!A:C,3,0)</f>
        <v>2286522</v>
      </c>
      <c r="G23">
        <f t="shared" si="0"/>
        <v>0</v>
      </c>
      <c r="H23" t="str">
        <f t="shared" si="1"/>
        <v>，2286522</v>
      </c>
      <c r="I23" t="str">
        <f>VLOOKUP(A23,HOP!A:T,20,0)</f>
        <v>直连</v>
      </c>
    </row>
    <row r="24" ht="14.25" hidden="1" customHeight="1" spans="1:9">
      <c r="A24" s="7" t="s">
        <v>245</v>
      </c>
      <c r="B24" s="8" t="s">
        <v>80</v>
      </c>
      <c r="C24" s="8" t="s">
        <v>81</v>
      </c>
      <c r="D24" s="4">
        <v>363</v>
      </c>
      <c r="E24" t="str">
        <f>VLOOKUP(A24,HOP!A:L,12,0)</f>
        <v>363.00</v>
      </c>
      <c r="F24" t="str">
        <f>VLOOKUP(A24,HOP!A:C,3,0)</f>
        <v>2287264</v>
      </c>
      <c r="G24">
        <f t="shared" si="0"/>
        <v>0</v>
      </c>
      <c r="H24" t="str">
        <f t="shared" si="1"/>
        <v>，2287264</v>
      </c>
      <c r="I24" t="str">
        <f>VLOOKUP(A24,HOP!A:T,20,0)</f>
        <v>直连</v>
      </c>
    </row>
    <row r="25" ht="14.25" hidden="1" customHeight="1" spans="1:9">
      <c r="A25" s="7" t="s">
        <v>252</v>
      </c>
      <c r="B25" s="8" t="s">
        <v>80</v>
      </c>
      <c r="C25" s="8" t="s">
        <v>81</v>
      </c>
      <c r="D25" s="4">
        <v>70</v>
      </c>
      <c r="E25" t="str">
        <f>VLOOKUP(A25,HOP!A:L,12,0)</f>
        <v>70.00</v>
      </c>
      <c r="F25" t="str">
        <f>VLOOKUP(A25,HOP!A:C,3,0)</f>
        <v>2287383</v>
      </c>
      <c r="G25">
        <f t="shared" si="0"/>
        <v>0</v>
      </c>
      <c r="H25" t="str">
        <f t="shared" si="1"/>
        <v>，2287383</v>
      </c>
      <c r="I25" t="str">
        <f>VLOOKUP(A25,HOP!A:T,20,0)</f>
        <v>直连</v>
      </c>
    </row>
    <row r="26" ht="14.25" hidden="1" customHeight="1" spans="1:9">
      <c r="A26" s="7" t="s">
        <v>260</v>
      </c>
      <c r="B26" s="8" t="s">
        <v>107</v>
      </c>
      <c r="C26" s="8" t="s">
        <v>81</v>
      </c>
      <c r="D26" s="4">
        <v>1804</v>
      </c>
      <c r="E26" t="str">
        <f>VLOOKUP(A26,HOP!A:L,12,0)</f>
        <v>1804.00</v>
      </c>
      <c r="F26" t="str">
        <f>VLOOKUP(A26,HOP!A:C,3,0)</f>
        <v>2283450</v>
      </c>
      <c r="G26">
        <f t="shared" si="0"/>
        <v>0</v>
      </c>
      <c r="H26" t="str">
        <f t="shared" si="1"/>
        <v>，2283450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107</v>
      </c>
      <c r="C27" s="8" t="s">
        <v>81</v>
      </c>
      <c r="D27" s="4">
        <v>412</v>
      </c>
      <c r="E27" t="str">
        <f>VLOOKUP(A27,HOP!A:L,12,0)</f>
        <v>412.00</v>
      </c>
      <c r="F27" t="str">
        <f>VLOOKUP(A27,HOP!A:C,3,0)</f>
        <v>2286719</v>
      </c>
      <c r="G27">
        <f t="shared" si="0"/>
        <v>0</v>
      </c>
      <c r="H27" t="str">
        <f t="shared" si="1"/>
        <v>，2286719</v>
      </c>
      <c r="I27" t="str">
        <f>VLOOKUP(A27,HOP!A:T,20,0)</f>
        <v>直连</v>
      </c>
    </row>
    <row r="28" ht="14.25" hidden="1" customHeight="1" spans="1:9">
      <c r="A28" s="7" t="s">
        <v>276</v>
      </c>
      <c r="B28" s="8" t="s">
        <v>80</v>
      </c>
      <c r="C28" s="8" t="s">
        <v>81</v>
      </c>
      <c r="D28" s="4">
        <v>261</v>
      </c>
      <c r="E28" t="str">
        <f>VLOOKUP(A28,HOP!A:L,12,0)</f>
        <v>261.00</v>
      </c>
      <c r="F28" t="str">
        <f>VLOOKUP(A28,HOP!A:C,3,0)</f>
        <v>2286597</v>
      </c>
      <c r="G28">
        <f t="shared" si="0"/>
        <v>0</v>
      </c>
      <c r="H28" t="str">
        <f t="shared" si="1"/>
        <v>，2286597</v>
      </c>
      <c r="I28" t="str">
        <f>VLOOKUP(A28,HOP!A:T,20,0)</f>
        <v>直连</v>
      </c>
    </row>
    <row r="29" ht="14.25" hidden="1" customHeight="1" spans="1:9">
      <c r="A29" s="7" t="s">
        <v>282</v>
      </c>
      <c r="B29" s="8" t="s">
        <v>80</v>
      </c>
      <c r="C29" s="8" t="s">
        <v>81</v>
      </c>
      <c r="D29" s="4">
        <v>352</v>
      </c>
      <c r="E29" t="str">
        <f>VLOOKUP(A29,HOP!A:L,12,0)</f>
        <v>352.00</v>
      </c>
      <c r="F29" t="str">
        <f>VLOOKUP(A29,HOP!A:C,3,0)</f>
        <v>2286941</v>
      </c>
      <c r="G29">
        <f t="shared" si="0"/>
        <v>0</v>
      </c>
      <c r="H29" t="str">
        <f t="shared" si="1"/>
        <v>，2286941</v>
      </c>
      <c r="I29" t="str">
        <f>VLOOKUP(A29,HOP!A:T,20,0)</f>
        <v>直连</v>
      </c>
    </row>
    <row r="30" ht="14.25" hidden="1" customHeight="1" spans="1:9">
      <c r="A30" s="7" t="s">
        <v>289</v>
      </c>
      <c r="B30" s="8" t="s">
        <v>80</v>
      </c>
      <c r="C30" s="8" t="s">
        <v>81</v>
      </c>
      <c r="D30" s="4">
        <v>332</v>
      </c>
      <c r="E30" t="str">
        <f>VLOOKUP(A30,HOP!A:L,12,0)</f>
        <v>332.00</v>
      </c>
      <c r="F30" t="str">
        <f>VLOOKUP(A30,HOP!A:C,3,0)</f>
        <v>2287116</v>
      </c>
      <c r="G30">
        <f t="shared" si="0"/>
        <v>0</v>
      </c>
      <c r="H30" t="str">
        <f t="shared" si="1"/>
        <v>，2287116</v>
      </c>
      <c r="I30" t="str">
        <f>VLOOKUP(A30,HOP!A:T,20,0)</f>
        <v>直连</v>
      </c>
    </row>
    <row r="31" ht="14.25" hidden="1" customHeight="1" spans="1:9">
      <c r="A31" s="7" t="s">
        <v>296</v>
      </c>
      <c r="B31" s="8" t="s">
        <v>80</v>
      </c>
      <c r="C31" s="8" t="s">
        <v>81</v>
      </c>
      <c r="D31" s="4">
        <v>194</v>
      </c>
      <c r="E31" t="str">
        <f>VLOOKUP(A31,HOP!A:L,12,0)</f>
        <v>194.00</v>
      </c>
      <c r="F31" t="str">
        <f>VLOOKUP(A31,HOP!A:C,3,0)</f>
        <v>2287289</v>
      </c>
      <c r="G31">
        <f t="shared" si="0"/>
        <v>0</v>
      </c>
      <c r="H31" t="str">
        <f t="shared" si="1"/>
        <v>，2287289</v>
      </c>
      <c r="I31" t="str">
        <f>VLOOKUP(A31,HOP!A:T,20,0)</f>
        <v>直连</v>
      </c>
    </row>
    <row r="32" ht="14.25" hidden="1" customHeight="1" spans="1:9">
      <c r="A32" s="7" t="s">
        <v>303</v>
      </c>
      <c r="B32" s="8" t="s">
        <v>80</v>
      </c>
      <c r="C32" s="8" t="s">
        <v>81</v>
      </c>
      <c r="D32" s="4">
        <v>87</v>
      </c>
      <c r="E32" t="str">
        <f>VLOOKUP(A32,HOP!A:L,12,0)</f>
        <v>87.00</v>
      </c>
      <c r="F32" t="str">
        <f>VLOOKUP(A32,HOP!A:C,3,0)</f>
        <v>2287078</v>
      </c>
      <c r="G32">
        <f t="shared" si="0"/>
        <v>0</v>
      </c>
      <c r="H32" t="str">
        <f t="shared" si="1"/>
        <v>，2287078</v>
      </c>
      <c r="I32" t="str">
        <f>VLOOKUP(A32,HOP!A:T,20,0)</f>
        <v>直连</v>
      </c>
    </row>
    <row r="33" ht="14.25" hidden="1" customHeight="1" spans="1:9">
      <c r="A33" s="7" t="s">
        <v>310</v>
      </c>
      <c r="B33" s="8" t="s">
        <v>80</v>
      </c>
      <c r="C33" s="8" t="s">
        <v>81</v>
      </c>
      <c r="D33" s="4">
        <v>243</v>
      </c>
      <c r="E33" t="str">
        <f>VLOOKUP(A33,HOP!A:L,12,0)</f>
        <v>243.00</v>
      </c>
      <c r="F33" t="str">
        <f>VLOOKUP(A33,HOP!A:C,3,0)</f>
        <v>2285677</v>
      </c>
      <c r="G33">
        <f t="shared" si="0"/>
        <v>0</v>
      </c>
      <c r="H33" t="str">
        <f t="shared" si="1"/>
        <v>，2285677</v>
      </c>
      <c r="I33" t="str">
        <f>VLOOKUP(A33,HOP!A:T,20,0)</f>
        <v>直连</v>
      </c>
    </row>
    <row r="34" ht="14.25" customHeight="1" spans="1:10">
      <c r="A34" s="47" t="s">
        <v>319</v>
      </c>
      <c r="B34" s="8" t="s">
        <v>314</v>
      </c>
      <c r="C34" s="8" t="s">
        <v>81</v>
      </c>
      <c r="D34" s="4">
        <v>672</v>
      </c>
      <c r="E34" t="str">
        <f>VLOOKUP(A34,HOP!A:L,12,0)</f>
        <v>224.00</v>
      </c>
      <c r="F34" t="str">
        <f>VLOOKUP(A34,HOP!A:C,3,0)</f>
        <v>2285634</v>
      </c>
      <c r="G34">
        <f t="shared" si="0"/>
        <v>448</v>
      </c>
      <c r="H34" t="str">
        <f t="shared" si="1"/>
        <v>，2285634</v>
      </c>
      <c r="I34" t="str">
        <f>VLOOKUP(A34,HOP!A:T,20,0)</f>
        <v>直连</v>
      </c>
      <c r="J34" t="s">
        <v>467</v>
      </c>
    </row>
    <row r="35" ht="14.25" hidden="1" customHeight="1" spans="1:9">
      <c r="A35" s="7" t="s">
        <v>327</v>
      </c>
      <c r="B35" s="8" t="s">
        <v>107</v>
      </c>
      <c r="C35" s="8" t="s">
        <v>81</v>
      </c>
      <c r="D35" s="4">
        <v>863</v>
      </c>
      <c r="E35" t="str">
        <f>VLOOKUP(A35,HOP!A:L,12,0)</f>
        <v>863.00</v>
      </c>
      <c r="F35" t="str">
        <f>VLOOKUP(A35,HOP!A:C,3,0)</f>
        <v>2286626</v>
      </c>
      <c r="G35">
        <f t="shared" ref="G35:G59" si="2">D35-E35</f>
        <v>0</v>
      </c>
      <c r="H35" t="str">
        <f t="shared" ref="H35:H59" si="3">$H$1&amp;F35</f>
        <v>，2286626</v>
      </c>
      <c r="I35" t="str">
        <f>VLOOKUP(A35,HOP!A:T,20,0)</f>
        <v>直连</v>
      </c>
    </row>
    <row r="36" ht="14.25" hidden="1" customHeight="1" spans="1:9">
      <c r="A36" s="7" t="s">
        <v>335</v>
      </c>
      <c r="B36" s="8" t="s">
        <v>80</v>
      </c>
      <c r="C36" s="8" t="s">
        <v>81</v>
      </c>
      <c r="D36" s="4">
        <v>138</v>
      </c>
      <c r="E36" t="str">
        <f>VLOOKUP(A36,HOP!A:L,12,0)</f>
        <v>138.00</v>
      </c>
      <c r="F36" t="str">
        <f>VLOOKUP(A36,HOP!A:C,3,0)</f>
        <v>2287039</v>
      </c>
      <c r="G36">
        <f t="shared" si="2"/>
        <v>0</v>
      </c>
      <c r="H36" t="str">
        <f t="shared" si="3"/>
        <v>，2287039</v>
      </c>
      <c r="I36" t="str">
        <f>VLOOKUP(A36,HOP!A:T,20,0)</f>
        <v>直连</v>
      </c>
    </row>
    <row r="37" ht="14.25" hidden="1" customHeight="1" spans="1:9">
      <c r="A37" s="7" t="s">
        <v>342</v>
      </c>
      <c r="B37" s="8" t="s">
        <v>80</v>
      </c>
      <c r="C37" s="8" t="s">
        <v>81</v>
      </c>
      <c r="D37" s="4">
        <v>1486</v>
      </c>
      <c r="E37" t="str">
        <f>VLOOKUP(A37,HOP!A:L,12,0)</f>
        <v>1486.00</v>
      </c>
      <c r="F37" t="str">
        <f>VLOOKUP(A37,HOP!A:C,3,0)</f>
        <v>2284405</v>
      </c>
      <c r="G37">
        <f t="shared" si="2"/>
        <v>0</v>
      </c>
      <c r="H37" t="str">
        <f t="shared" si="3"/>
        <v>，2284405</v>
      </c>
      <c r="I37" t="str">
        <f>VLOOKUP(A37,HOP!A:T,20,0)</f>
        <v>直连</v>
      </c>
    </row>
    <row r="38" ht="14.25" hidden="1" customHeight="1" spans="1:9">
      <c r="A38" s="7" t="s">
        <v>350</v>
      </c>
      <c r="B38" s="8" t="s">
        <v>80</v>
      </c>
      <c r="C38" s="8" t="s">
        <v>81</v>
      </c>
      <c r="D38" s="4">
        <v>137</v>
      </c>
      <c r="E38" t="str">
        <f>VLOOKUP(A38,HOP!A:L,12,0)</f>
        <v>137.00</v>
      </c>
      <c r="F38" t="str">
        <f>VLOOKUP(A38,HOP!A:C,3,0)</f>
        <v>2286774</v>
      </c>
      <c r="G38">
        <f t="shared" si="2"/>
        <v>0</v>
      </c>
      <c r="H38" t="str">
        <f t="shared" si="3"/>
        <v>，2286774</v>
      </c>
      <c r="I38" t="str">
        <f>VLOOKUP(A38,HOP!A:T,20,0)</f>
        <v>直连</v>
      </c>
    </row>
    <row r="39" ht="14.25" hidden="1" customHeight="1" spans="1:9">
      <c r="A39" s="7" t="s">
        <v>357</v>
      </c>
      <c r="B39" s="8" t="s">
        <v>80</v>
      </c>
      <c r="C39" s="8" t="s">
        <v>81</v>
      </c>
      <c r="D39" s="4">
        <v>137</v>
      </c>
      <c r="E39" t="str">
        <f>VLOOKUP(A39,HOP!A:L,12,0)</f>
        <v>137.00</v>
      </c>
      <c r="F39" t="str">
        <f>VLOOKUP(A39,HOP!A:C,3,0)</f>
        <v>2286771</v>
      </c>
      <c r="G39">
        <f t="shared" si="2"/>
        <v>0</v>
      </c>
      <c r="H39" t="str">
        <f t="shared" si="3"/>
        <v>，2286771</v>
      </c>
      <c r="I39" t="str">
        <f>VLOOKUP(A39,HOP!A:T,20,0)</f>
        <v>直连</v>
      </c>
    </row>
    <row r="40" ht="14.25" hidden="1" customHeight="1" spans="1:9">
      <c r="A40" s="7" t="s">
        <v>359</v>
      </c>
      <c r="B40" s="8" t="s">
        <v>314</v>
      </c>
      <c r="C40" s="8" t="s">
        <v>81</v>
      </c>
      <c r="D40" s="4">
        <v>839</v>
      </c>
      <c r="E40" t="str">
        <f>VLOOKUP(A40,HOP!A:L,12,0)</f>
        <v>839.00</v>
      </c>
      <c r="F40" t="str">
        <f>VLOOKUP(A40,HOP!A:C,3,0)</f>
        <v>2285869</v>
      </c>
      <c r="G40">
        <f t="shared" si="2"/>
        <v>0</v>
      </c>
      <c r="H40" t="str">
        <f t="shared" si="3"/>
        <v>，2285869</v>
      </c>
      <c r="I40" t="str">
        <f>VLOOKUP(A40,HOP!A:T,20,0)</f>
        <v>直连</v>
      </c>
    </row>
    <row r="41" ht="14.25" hidden="1" customHeight="1" spans="1:9">
      <c r="A41" s="7" t="s">
        <v>366</v>
      </c>
      <c r="B41" s="8" t="s">
        <v>80</v>
      </c>
      <c r="C41" s="8" t="s">
        <v>81</v>
      </c>
      <c r="D41" s="4">
        <v>126</v>
      </c>
      <c r="E41" t="str">
        <f>VLOOKUP(A41,HOP!A:L,12,0)</f>
        <v>126.00</v>
      </c>
      <c r="F41" t="str">
        <f>VLOOKUP(A41,HOP!A:C,3,0)</f>
        <v>2287199</v>
      </c>
      <c r="G41">
        <f t="shared" si="2"/>
        <v>0</v>
      </c>
      <c r="H41" t="str">
        <f t="shared" si="3"/>
        <v>，2287199</v>
      </c>
      <c r="I41" t="str">
        <f>VLOOKUP(A41,HOP!A:T,20,0)</f>
        <v>直连</v>
      </c>
    </row>
    <row r="42" ht="14.25" hidden="1" customHeight="1" spans="1:9">
      <c r="A42" s="7" t="s">
        <v>373</v>
      </c>
      <c r="B42" s="8" t="s">
        <v>107</v>
      </c>
      <c r="C42" s="8" t="s">
        <v>81</v>
      </c>
      <c r="D42" s="4">
        <v>464</v>
      </c>
      <c r="E42" t="str">
        <f>VLOOKUP(A42,HOP!A:L,12,0)</f>
        <v>464.00</v>
      </c>
      <c r="F42" t="str">
        <f>VLOOKUP(A42,HOP!A:C,3,0)</f>
        <v>2286604</v>
      </c>
      <c r="G42">
        <f t="shared" si="2"/>
        <v>0</v>
      </c>
      <c r="H42" t="str">
        <f t="shared" si="3"/>
        <v>，2286604</v>
      </c>
      <c r="I42" t="str">
        <f>VLOOKUP(A42,HOP!A:T,20,0)</f>
        <v>直连</v>
      </c>
    </row>
    <row r="43" ht="14.25" hidden="1" customHeight="1" spans="1:9">
      <c r="A43" s="7" t="s">
        <v>379</v>
      </c>
      <c r="B43" s="8" t="s">
        <v>80</v>
      </c>
      <c r="C43" s="8" t="s">
        <v>81</v>
      </c>
      <c r="D43" s="4">
        <v>84</v>
      </c>
      <c r="E43" t="str">
        <f>VLOOKUP(A43,HOP!A:L,12,0)</f>
        <v>84.00</v>
      </c>
      <c r="F43" t="str">
        <f>VLOOKUP(A43,HOP!A:C,3,0)</f>
        <v>2287001</v>
      </c>
      <c r="G43">
        <f t="shared" si="2"/>
        <v>0</v>
      </c>
      <c r="H43" t="str">
        <f t="shared" si="3"/>
        <v>，2287001</v>
      </c>
      <c r="I43" t="str">
        <f>VLOOKUP(A43,HOP!A:T,20,0)</f>
        <v>直连</v>
      </c>
    </row>
    <row r="44" ht="14.25" hidden="1" customHeight="1" spans="1:9">
      <c r="A44" s="7" t="s">
        <v>387</v>
      </c>
      <c r="B44" s="8" t="s">
        <v>80</v>
      </c>
      <c r="C44" s="8" t="s">
        <v>81</v>
      </c>
      <c r="D44" s="4">
        <v>293</v>
      </c>
      <c r="E44" t="str">
        <f>VLOOKUP(A44,HOP!A:L,12,0)</f>
        <v>293.00</v>
      </c>
      <c r="F44" t="str">
        <f>VLOOKUP(A44,HOP!A:C,3,0)</f>
        <v>2287439</v>
      </c>
      <c r="G44">
        <f t="shared" si="2"/>
        <v>0</v>
      </c>
      <c r="H44" t="str">
        <f t="shared" si="3"/>
        <v>，2287439</v>
      </c>
      <c r="I44" t="str">
        <f>VLOOKUP(A44,HOP!A:T,20,0)</f>
        <v>直连</v>
      </c>
    </row>
    <row r="45" spans="1:14">
      <c r="A45" s="48" t="s">
        <v>404</v>
      </c>
      <c r="D45" s="9">
        <v>-68</v>
      </c>
      <c r="E45" t="e">
        <f>VLOOKUP(A45,HOP!A:L,12,0)</f>
        <v>#N/A</v>
      </c>
      <c r="F45">
        <v>2263843</v>
      </c>
      <c r="G45" t="e">
        <f t="shared" si="2"/>
        <v>#N/A</v>
      </c>
      <c r="H45" t="str">
        <f t="shared" si="3"/>
        <v>，2263843</v>
      </c>
      <c r="I45" t="e">
        <f>VLOOKUP(A45,HOP!A:T,20,0)</f>
        <v>#N/A</v>
      </c>
      <c r="J45" t="s">
        <v>468</v>
      </c>
      <c r="N45" s="6" t="s">
        <v>469</v>
      </c>
    </row>
    <row r="46" spans="1:10">
      <c r="A46" s="48" t="s">
        <v>410</v>
      </c>
      <c r="D46" s="9">
        <v>-890</v>
      </c>
      <c r="E46" t="e">
        <f>VLOOKUP(A46,HOP!A:L,12,0)</f>
        <v>#N/A</v>
      </c>
      <c r="F46">
        <v>2267101</v>
      </c>
      <c r="G46" t="e">
        <f t="shared" si="2"/>
        <v>#N/A</v>
      </c>
      <c r="H46" t="str">
        <f t="shared" si="3"/>
        <v>，2267101</v>
      </c>
      <c r="I46" t="e">
        <f>VLOOKUP(A46,HOP!A:T,20,0)</f>
        <v>#N/A</v>
      </c>
      <c r="J46" t="s">
        <v>470</v>
      </c>
    </row>
    <row r="47" s="3" customFormat="1" spans="1:13">
      <c r="A47" s="49" t="s">
        <v>414</v>
      </c>
      <c r="B47" s="11"/>
      <c r="C47" s="11"/>
      <c r="D47" s="12">
        <v>-396</v>
      </c>
      <c r="E47" s="11" t="e">
        <f>VLOOKUP(A47,HOP!A:L,12,0)</f>
        <v>#N/A</v>
      </c>
      <c r="F47" s="11">
        <v>2270591</v>
      </c>
      <c r="G47" s="11" t="e">
        <f t="shared" si="2"/>
        <v>#N/A</v>
      </c>
      <c r="H47" s="11" t="str">
        <f t="shared" si="3"/>
        <v>，2270591</v>
      </c>
      <c r="I47" s="11" t="e">
        <f>VLOOKUP(A47,HOP!A:T,20,0)</f>
        <v>#N/A</v>
      </c>
      <c r="J47" s="14" t="s">
        <v>471</v>
      </c>
      <c r="K47" s="11"/>
      <c r="L47" s="11"/>
      <c r="M47" s="11"/>
    </row>
    <row r="48" spans="1:10">
      <c r="A48" s="48" t="s">
        <v>418</v>
      </c>
      <c r="D48" s="9">
        <v>-292</v>
      </c>
      <c r="E48" t="e">
        <f>VLOOKUP(A48,HOP!A:L,12,0)</f>
        <v>#N/A</v>
      </c>
      <c r="F48">
        <v>2263414</v>
      </c>
      <c r="G48" t="e">
        <f t="shared" si="2"/>
        <v>#N/A</v>
      </c>
      <c r="H48" t="str">
        <f t="shared" si="3"/>
        <v>，2263414</v>
      </c>
      <c r="I48" t="e">
        <f>VLOOKUP(A48,HOP!A:T,20,0)</f>
        <v>#N/A</v>
      </c>
      <c r="J48" t="s">
        <v>472</v>
      </c>
    </row>
    <row r="49" s="3" customFormat="1" spans="1:13">
      <c r="A49" s="49" t="s">
        <v>422</v>
      </c>
      <c r="B49" s="11"/>
      <c r="C49" s="11"/>
      <c r="D49" s="12">
        <v>-313</v>
      </c>
      <c r="E49" s="11" t="e">
        <f>VLOOKUP(A49,HOP!A:L,12,0)</f>
        <v>#N/A</v>
      </c>
      <c r="F49" s="11">
        <v>2269012</v>
      </c>
      <c r="G49" s="11" t="e">
        <f t="shared" si="2"/>
        <v>#N/A</v>
      </c>
      <c r="H49" s="11" t="str">
        <f t="shared" si="3"/>
        <v>，2269012</v>
      </c>
      <c r="I49" s="11" t="e">
        <f>VLOOKUP(A49,HOP!A:T,20,0)</f>
        <v>#N/A</v>
      </c>
      <c r="J49" s="14" t="s">
        <v>473</v>
      </c>
      <c r="K49" s="11"/>
      <c r="L49" s="11"/>
      <c r="M49" s="11"/>
    </row>
    <row r="50" s="3" customFormat="1" spans="1:13">
      <c r="A50" s="49" t="s">
        <v>426</v>
      </c>
      <c r="B50" s="11"/>
      <c r="C50" s="11"/>
      <c r="D50" s="12">
        <v>-30</v>
      </c>
      <c r="E50" s="11" t="e">
        <f>VLOOKUP(A50,HOP!A:L,12,0)</f>
        <v>#N/A</v>
      </c>
      <c r="F50" s="11">
        <v>2276008</v>
      </c>
      <c r="G50" s="11" t="e">
        <f t="shared" si="2"/>
        <v>#N/A</v>
      </c>
      <c r="H50" s="11" t="str">
        <f t="shared" si="3"/>
        <v>，2276008</v>
      </c>
      <c r="I50" s="11" t="e">
        <f>VLOOKUP(A50,HOP!A:T,20,0)</f>
        <v>#N/A</v>
      </c>
      <c r="J50" s="14" t="s">
        <v>474</v>
      </c>
      <c r="K50" s="11"/>
      <c r="L50" s="11"/>
      <c r="M50" s="11"/>
    </row>
    <row r="51" spans="1:10">
      <c r="A51" s="48" t="s">
        <v>430</v>
      </c>
      <c r="D51" s="9">
        <v>-656</v>
      </c>
      <c r="E51" t="e">
        <f>VLOOKUP(A51,HOP!A:L,12,0)</f>
        <v>#N/A</v>
      </c>
      <c r="F51">
        <v>2277325</v>
      </c>
      <c r="G51" t="e">
        <f t="shared" si="2"/>
        <v>#N/A</v>
      </c>
      <c r="H51" t="str">
        <f t="shared" si="3"/>
        <v>，2277325</v>
      </c>
      <c r="I51" t="e">
        <f>VLOOKUP(A51,HOP!A:T,20,0)</f>
        <v>#N/A</v>
      </c>
      <c r="J51" t="s">
        <v>475</v>
      </c>
    </row>
    <row r="52" spans="1:10">
      <c r="A52" s="48" t="s">
        <v>434</v>
      </c>
      <c r="D52" s="9">
        <v>-243</v>
      </c>
      <c r="E52" t="e">
        <f>VLOOKUP(A52,HOP!A:L,12,0)</f>
        <v>#N/A</v>
      </c>
      <c r="F52">
        <v>2277032</v>
      </c>
      <c r="G52" t="e">
        <f t="shared" si="2"/>
        <v>#N/A</v>
      </c>
      <c r="H52" t="str">
        <f t="shared" si="3"/>
        <v>，2277032</v>
      </c>
      <c r="I52" t="e">
        <f>VLOOKUP(A52,HOP!A:T,20,0)</f>
        <v>#N/A</v>
      </c>
      <c r="J52" s="11" t="s">
        <v>476</v>
      </c>
    </row>
    <row r="53" spans="1:10">
      <c r="A53" s="48" t="s">
        <v>438</v>
      </c>
      <c r="D53" s="9">
        <v>-374</v>
      </c>
      <c r="E53" t="e">
        <f>VLOOKUP(A53,HOP!A:L,12,0)</f>
        <v>#N/A</v>
      </c>
      <c r="F53">
        <v>2279557</v>
      </c>
      <c r="G53" t="e">
        <f t="shared" si="2"/>
        <v>#N/A</v>
      </c>
      <c r="H53" t="str">
        <f t="shared" si="3"/>
        <v>，2279557</v>
      </c>
      <c r="I53" t="e">
        <f>VLOOKUP(A53,HOP!A:T,20,0)</f>
        <v>#N/A</v>
      </c>
      <c r="J53" t="s">
        <v>477</v>
      </c>
    </row>
    <row r="54" spans="1:10">
      <c r="A54" s="48" t="s">
        <v>442</v>
      </c>
      <c r="D54" s="9">
        <v>-858</v>
      </c>
      <c r="E54" t="e">
        <f>VLOOKUP(A54,HOP!A:L,12,0)</f>
        <v>#N/A</v>
      </c>
      <c r="F54">
        <v>2280959</v>
      </c>
      <c r="G54" t="e">
        <f t="shared" si="2"/>
        <v>#N/A</v>
      </c>
      <c r="H54" t="str">
        <f t="shared" si="3"/>
        <v>，2280959</v>
      </c>
      <c r="I54" t="e">
        <f>VLOOKUP(A54,HOP!A:T,20,0)</f>
        <v>#N/A</v>
      </c>
      <c r="J54" t="s">
        <v>478</v>
      </c>
    </row>
    <row r="55" spans="1:10">
      <c r="A55" s="48" t="s">
        <v>446</v>
      </c>
      <c r="D55" s="9">
        <v>-253</v>
      </c>
      <c r="E55" t="e">
        <f>VLOOKUP(A55,HOP!A:L,12,0)</f>
        <v>#N/A</v>
      </c>
      <c r="F55">
        <v>2281830</v>
      </c>
      <c r="G55" t="e">
        <f t="shared" si="2"/>
        <v>#N/A</v>
      </c>
      <c r="H55" t="str">
        <f t="shared" si="3"/>
        <v>，2281830</v>
      </c>
      <c r="I55" t="e">
        <f>VLOOKUP(A55,HOP!A:T,20,0)</f>
        <v>#N/A</v>
      </c>
      <c r="J55" t="s">
        <v>479</v>
      </c>
    </row>
    <row r="56" spans="1:10">
      <c r="A56" s="48" t="s">
        <v>450</v>
      </c>
      <c r="D56" s="9">
        <v>-217</v>
      </c>
      <c r="E56" t="e">
        <f>VLOOKUP(A56,HOP!A:L,12,0)</f>
        <v>#N/A</v>
      </c>
      <c r="F56">
        <v>2281555</v>
      </c>
      <c r="G56" t="e">
        <f t="shared" si="2"/>
        <v>#N/A</v>
      </c>
      <c r="H56" t="str">
        <f t="shared" si="3"/>
        <v>，2281555</v>
      </c>
      <c r="I56" t="e">
        <f>VLOOKUP(A56,HOP!A:T,20,0)</f>
        <v>#N/A</v>
      </c>
      <c r="J56" t="s">
        <v>480</v>
      </c>
    </row>
    <row r="57" spans="1:10">
      <c r="A57" s="48" t="s">
        <v>454</v>
      </c>
      <c r="D57" s="9">
        <v>-273</v>
      </c>
      <c r="E57" t="e">
        <f>VLOOKUP(A57,HOP!A:L,12,0)</f>
        <v>#N/A</v>
      </c>
      <c r="F57">
        <v>2283774</v>
      </c>
      <c r="G57" t="e">
        <f t="shared" si="2"/>
        <v>#N/A</v>
      </c>
      <c r="H57" t="str">
        <f t="shared" si="3"/>
        <v>，2283774</v>
      </c>
      <c r="I57" t="e">
        <f>VLOOKUP(A57,HOP!A:T,20,0)</f>
        <v>#N/A</v>
      </c>
      <c r="J57" t="s">
        <v>481</v>
      </c>
    </row>
    <row r="58" spans="1:10">
      <c r="A58" s="48" t="s">
        <v>458</v>
      </c>
      <c r="D58" s="9">
        <v>-417</v>
      </c>
      <c r="E58" t="e">
        <f>VLOOKUP(A58,HOP!A:L,12,0)</f>
        <v>#N/A</v>
      </c>
      <c r="F58">
        <v>2279886</v>
      </c>
      <c r="G58" t="e">
        <f t="shared" si="2"/>
        <v>#N/A</v>
      </c>
      <c r="H58" t="str">
        <f t="shared" si="3"/>
        <v>，2279886</v>
      </c>
      <c r="I58" t="e">
        <f>VLOOKUP(A58,HOP!A:T,20,0)</f>
        <v>#N/A</v>
      </c>
      <c r="J58" s="6" t="s">
        <v>482</v>
      </c>
    </row>
    <row r="59" spans="1:10">
      <c r="A59" s="48" t="s">
        <v>462</v>
      </c>
      <c r="D59" s="9">
        <v>-83</v>
      </c>
      <c r="E59" t="e">
        <f>VLOOKUP(A59,HOP!A:L,12,0)</f>
        <v>#N/A</v>
      </c>
      <c r="F59">
        <v>2282379</v>
      </c>
      <c r="G59" t="e">
        <f t="shared" si="2"/>
        <v>#N/A</v>
      </c>
      <c r="H59" t="str">
        <f t="shared" si="3"/>
        <v>，2282379</v>
      </c>
      <c r="I59" t="e">
        <f>VLOOKUP(A59,HOP!A:T,20,0)</f>
        <v>#N/A</v>
      </c>
      <c r="J59" t="s">
        <v>483</v>
      </c>
    </row>
    <row r="61" spans="4:4">
      <c r="D61" s="4">
        <f>SUM(D2:D60)</f>
        <v>10323</v>
      </c>
    </row>
    <row r="62" ht="14.25" spans="4:4">
      <c r="D62" s="13" t="s">
        <v>23</v>
      </c>
    </row>
    <row r="64" spans="1:3">
      <c r="A64" t="s">
        <v>484</v>
      </c>
      <c r="C64">
        <v>12241</v>
      </c>
    </row>
    <row r="65" spans="1:3">
      <c r="A65" t="s">
        <v>485</v>
      </c>
      <c r="C65">
        <v>448</v>
      </c>
    </row>
    <row r="66" spans="1:3">
      <c r="A66" t="s">
        <v>486</v>
      </c>
      <c r="C66">
        <v>-2366</v>
      </c>
    </row>
    <row r="67" spans="1:3">
      <c r="A67" s="6" t="s">
        <v>487</v>
      </c>
      <c r="C67">
        <f>SUBTOTAL(9,C64:C66)</f>
        <v>10323</v>
      </c>
    </row>
  </sheetData>
  <autoFilter ref="A1:I59">
    <filterColumn colId="6">
      <customFilters>
        <customFilter operator="equal" val="448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488</v>
      </c>
      <c r="B1" s="2" t="s">
        <v>489</v>
      </c>
      <c r="C1" s="2" t="s">
        <v>490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491</v>
      </c>
      <c r="I1" s="2" t="s">
        <v>492</v>
      </c>
      <c r="J1" s="2" t="s">
        <v>493</v>
      </c>
      <c r="K1" s="2" t="s">
        <v>494</v>
      </c>
      <c r="L1" s="2" t="s">
        <v>495</v>
      </c>
      <c r="M1" s="2" t="s">
        <v>496</v>
      </c>
      <c r="N1" s="2" t="s">
        <v>497</v>
      </c>
      <c r="O1" s="2" t="s">
        <v>498</v>
      </c>
      <c r="P1" s="2" t="s">
        <v>499</v>
      </c>
      <c r="Q1" s="2" t="s">
        <v>500</v>
      </c>
      <c r="R1" s="2" t="s">
        <v>501</v>
      </c>
      <c r="S1" s="2" t="s">
        <v>502</v>
      </c>
      <c r="T1" s="2" t="s">
        <v>503</v>
      </c>
    </row>
    <row r="2" s="1" customFormat="1" spans="1:20">
      <c r="A2" s="1" t="s">
        <v>387</v>
      </c>
      <c r="B2" s="1" t="s">
        <v>80</v>
      </c>
      <c r="C2" s="1" t="s">
        <v>504</v>
      </c>
      <c r="D2" s="1" t="s">
        <v>389</v>
      </c>
      <c r="E2" s="1" t="s">
        <v>390</v>
      </c>
      <c r="F2" s="1" t="s">
        <v>80</v>
      </c>
      <c r="G2" s="1" t="s">
        <v>81</v>
      </c>
      <c r="H2" s="1" t="s">
        <v>407</v>
      </c>
      <c r="I2" s="1" t="s">
        <v>505</v>
      </c>
      <c r="J2" s="1" t="s">
        <v>506</v>
      </c>
      <c r="K2" s="1" t="s">
        <v>505</v>
      </c>
      <c r="L2" s="1" t="s">
        <v>505</v>
      </c>
      <c r="M2" s="1" t="s">
        <v>507</v>
      </c>
      <c r="N2" s="1" t="s">
        <v>507</v>
      </c>
      <c r="O2" s="1" t="s">
        <v>508</v>
      </c>
      <c r="P2" s="1" t="s">
        <v>509</v>
      </c>
      <c r="Q2" s="1" t="s">
        <v>510</v>
      </c>
      <c r="R2" s="1" t="s">
        <v>74</v>
      </c>
      <c r="S2" s="1" t="s">
        <v>36</v>
      </c>
      <c r="T2" s="1" t="s">
        <v>511</v>
      </c>
    </row>
    <row r="3" s="1" customFormat="1" spans="1:20">
      <c r="A3" s="1" t="s">
        <v>208</v>
      </c>
      <c r="B3" s="1" t="s">
        <v>80</v>
      </c>
      <c r="C3" s="1" t="s">
        <v>512</v>
      </c>
      <c r="D3" s="1" t="s">
        <v>513</v>
      </c>
      <c r="E3" s="1" t="s">
        <v>211</v>
      </c>
      <c r="F3" s="1" t="s">
        <v>80</v>
      </c>
      <c r="G3" s="1" t="s">
        <v>81</v>
      </c>
      <c r="H3" s="1" t="s">
        <v>407</v>
      </c>
      <c r="I3" s="1" t="s">
        <v>514</v>
      </c>
      <c r="J3" s="1" t="s">
        <v>506</v>
      </c>
      <c r="K3" s="1" t="s">
        <v>514</v>
      </c>
      <c r="L3" s="1" t="s">
        <v>514</v>
      </c>
      <c r="M3" s="1" t="s">
        <v>507</v>
      </c>
      <c r="N3" s="1" t="s">
        <v>507</v>
      </c>
      <c r="O3" s="1" t="s">
        <v>508</v>
      </c>
      <c r="P3" s="1" t="s">
        <v>509</v>
      </c>
      <c r="Q3" s="1" t="s">
        <v>515</v>
      </c>
      <c r="R3" s="1" t="s">
        <v>74</v>
      </c>
      <c r="S3" s="1" t="s">
        <v>36</v>
      </c>
      <c r="T3" s="1" t="s">
        <v>511</v>
      </c>
    </row>
    <row r="4" s="1" customFormat="1" spans="1:20">
      <c r="A4" s="1" t="s">
        <v>200</v>
      </c>
      <c r="B4" s="1" t="s">
        <v>80</v>
      </c>
      <c r="C4" s="1" t="s">
        <v>516</v>
      </c>
      <c r="D4" s="1" t="s">
        <v>517</v>
      </c>
      <c r="E4" s="1" t="s">
        <v>203</v>
      </c>
      <c r="F4" s="1" t="s">
        <v>80</v>
      </c>
      <c r="G4" s="1" t="s">
        <v>81</v>
      </c>
      <c r="H4" s="1" t="s">
        <v>407</v>
      </c>
      <c r="I4" s="1" t="s">
        <v>518</v>
      </c>
      <c r="J4" s="1" t="s">
        <v>506</v>
      </c>
      <c r="K4" s="1" t="s">
        <v>518</v>
      </c>
      <c r="L4" s="1" t="s">
        <v>518</v>
      </c>
      <c r="M4" s="1" t="s">
        <v>507</v>
      </c>
      <c r="N4" s="1" t="s">
        <v>507</v>
      </c>
      <c r="O4" s="1" t="s">
        <v>508</v>
      </c>
      <c r="P4" s="1" t="s">
        <v>509</v>
      </c>
      <c r="Q4" s="1" t="s">
        <v>519</v>
      </c>
      <c r="R4" s="1" t="s">
        <v>74</v>
      </c>
      <c r="S4" s="1" t="s">
        <v>36</v>
      </c>
      <c r="T4" s="1" t="s">
        <v>511</v>
      </c>
    </row>
    <row r="5" s="1" customFormat="1" spans="1:20">
      <c r="A5" s="1" t="s">
        <v>252</v>
      </c>
      <c r="B5" s="1" t="s">
        <v>80</v>
      </c>
      <c r="C5" s="1" t="s">
        <v>520</v>
      </c>
      <c r="D5" s="1" t="s">
        <v>254</v>
      </c>
      <c r="E5" s="1" t="s">
        <v>255</v>
      </c>
      <c r="F5" s="1" t="s">
        <v>80</v>
      </c>
      <c r="G5" s="1" t="s">
        <v>81</v>
      </c>
      <c r="H5" s="1" t="s">
        <v>407</v>
      </c>
      <c r="I5" s="1" t="s">
        <v>521</v>
      </c>
      <c r="J5" s="1" t="s">
        <v>506</v>
      </c>
      <c r="K5" s="1" t="s">
        <v>521</v>
      </c>
      <c r="L5" s="1" t="s">
        <v>521</v>
      </c>
      <c r="M5" s="1" t="s">
        <v>507</v>
      </c>
      <c r="N5" s="1" t="s">
        <v>507</v>
      </c>
      <c r="O5" s="1" t="s">
        <v>508</v>
      </c>
      <c r="P5" s="1" t="s">
        <v>509</v>
      </c>
      <c r="Q5" s="1" t="s">
        <v>522</v>
      </c>
      <c r="R5" s="1" t="s">
        <v>74</v>
      </c>
      <c r="S5" s="1" t="s">
        <v>36</v>
      </c>
      <c r="T5" s="1" t="s">
        <v>511</v>
      </c>
    </row>
    <row r="6" s="1" customFormat="1" spans="1:20">
      <c r="A6" s="1" t="s">
        <v>95</v>
      </c>
      <c r="B6" s="1" t="s">
        <v>80</v>
      </c>
      <c r="C6" s="1" t="s">
        <v>523</v>
      </c>
      <c r="D6" s="1" t="s">
        <v>97</v>
      </c>
      <c r="E6" s="1" t="s">
        <v>98</v>
      </c>
      <c r="F6" s="1" t="s">
        <v>80</v>
      </c>
      <c r="G6" s="1" t="s">
        <v>81</v>
      </c>
      <c r="H6" s="1" t="s">
        <v>407</v>
      </c>
      <c r="I6" s="1" t="s">
        <v>524</v>
      </c>
      <c r="J6" s="1" t="s">
        <v>506</v>
      </c>
      <c r="K6" s="1" t="s">
        <v>524</v>
      </c>
      <c r="L6" s="1" t="s">
        <v>524</v>
      </c>
      <c r="M6" s="1" t="s">
        <v>507</v>
      </c>
      <c r="N6" s="1" t="s">
        <v>507</v>
      </c>
      <c r="O6" s="1" t="s">
        <v>508</v>
      </c>
      <c r="P6" s="1" t="s">
        <v>509</v>
      </c>
      <c r="Q6" s="1" t="s">
        <v>525</v>
      </c>
      <c r="R6" s="1" t="s">
        <v>74</v>
      </c>
      <c r="S6" s="1" t="s">
        <v>36</v>
      </c>
      <c r="T6" s="1" t="s">
        <v>511</v>
      </c>
    </row>
    <row r="7" s="1" customFormat="1" spans="1:20">
      <c r="A7" s="1" t="s">
        <v>192</v>
      </c>
      <c r="B7" s="1" t="s">
        <v>80</v>
      </c>
      <c r="C7" s="1" t="s">
        <v>526</v>
      </c>
      <c r="D7" s="1" t="s">
        <v>194</v>
      </c>
      <c r="E7" s="1" t="s">
        <v>195</v>
      </c>
      <c r="F7" s="1" t="s">
        <v>80</v>
      </c>
      <c r="G7" s="1" t="s">
        <v>81</v>
      </c>
      <c r="H7" s="1" t="s">
        <v>407</v>
      </c>
      <c r="I7" s="1" t="s">
        <v>527</v>
      </c>
      <c r="J7" s="1" t="s">
        <v>506</v>
      </c>
      <c r="K7" s="1" t="s">
        <v>527</v>
      </c>
      <c r="L7" s="1" t="s">
        <v>527</v>
      </c>
      <c r="M7" s="1" t="s">
        <v>507</v>
      </c>
      <c r="N7" s="1" t="s">
        <v>507</v>
      </c>
      <c r="O7" s="1" t="s">
        <v>508</v>
      </c>
      <c r="P7" s="1" t="s">
        <v>509</v>
      </c>
      <c r="Q7" s="1" t="s">
        <v>528</v>
      </c>
      <c r="R7" s="1" t="s">
        <v>74</v>
      </c>
      <c r="S7" s="1" t="s">
        <v>36</v>
      </c>
      <c r="T7" s="1" t="s">
        <v>511</v>
      </c>
    </row>
    <row r="8" s="1" customFormat="1" spans="1:20">
      <c r="A8" s="1" t="s">
        <v>144</v>
      </c>
      <c r="B8" s="1" t="s">
        <v>80</v>
      </c>
      <c r="C8" s="1" t="s">
        <v>529</v>
      </c>
      <c r="D8" s="1" t="s">
        <v>146</v>
      </c>
      <c r="E8" s="1" t="s">
        <v>147</v>
      </c>
      <c r="F8" s="1" t="s">
        <v>80</v>
      </c>
      <c r="G8" s="1" t="s">
        <v>81</v>
      </c>
      <c r="H8" s="1" t="s">
        <v>407</v>
      </c>
      <c r="I8" s="1" t="s">
        <v>530</v>
      </c>
      <c r="J8" s="1" t="s">
        <v>506</v>
      </c>
      <c r="K8" s="1" t="s">
        <v>530</v>
      </c>
      <c r="L8" s="1" t="s">
        <v>530</v>
      </c>
      <c r="M8" s="1" t="s">
        <v>507</v>
      </c>
      <c r="N8" s="1" t="s">
        <v>507</v>
      </c>
      <c r="O8" s="1" t="s">
        <v>508</v>
      </c>
      <c r="P8" s="1" t="s">
        <v>509</v>
      </c>
      <c r="Q8" s="1" t="s">
        <v>531</v>
      </c>
      <c r="R8" s="1" t="s">
        <v>74</v>
      </c>
      <c r="S8" s="1" t="s">
        <v>36</v>
      </c>
      <c r="T8" s="1" t="s">
        <v>511</v>
      </c>
    </row>
    <row r="9" s="1" customFormat="1" spans="1:20">
      <c r="A9" s="1" t="s">
        <v>231</v>
      </c>
      <c r="B9" s="1" t="s">
        <v>80</v>
      </c>
      <c r="C9" s="1" t="s">
        <v>532</v>
      </c>
      <c r="D9" s="1" t="s">
        <v>233</v>
      </c>
      <c r="E9" s="1" t="s">
        <v>234</v>
      </c>
      <c r="F9" s="1" t="s">
        <v>80</v>
      </c>
      <c r="G9" s="1" t="s">
        <v>81</v>
      </c>
      <c r="H9" s="1" t="s">
        <v>407</v>
      </c>
      <c r="I9" s="1" t="s">
        <v>533</v>
      </c>
      <c r="J9" s="1" t="s">
        <v>506</v>
      </c>
      <c r="K9" s="1" t="s">
        <v>533</v>
      </c>
      <c r="L9" s="1" t="s">
        <v>533</v>
      </c>
      <c r="M9" s="1" t="s">
        <v>507</v>
      </c>
      <c r="N9" s="1" t="s">
        <v>507</v>
      </c>
      <c r="O9" s="1" t="s">
        <v>508</v>
      </c>
      <c r="P9" s="1" t="s">
        <v>509</v>
      </c>
      <c r="Q9" s="1" t="s">
        <v>534</v>
      </c>
      <c r="R9" s="1" t="s">
        <v>74</v>
      </c>
      <c r="S9" s="1" t="s">
        <v>36</v>
      </c>
      <c r="T9" s="1" t="s">
        <v>511</v>
      </c>
    </row>
    <row r="10" s="1" customFormat="1" spans="1:20">
      <c r="A10" s="1" t="s">
        <v>296</v>
      </c>
      <c r="B10" s="1" t="s">
        <v>80</v>
      </c>
      <c r="C10" s="1" t="s">
        <v>535</v>
      </c>
      <c r="D10" s="1" t="s">
        <v>298</v>
      </c>
      <c r="E10" s="1" t="s">
        <v>299</v>
      </c>
      <c r="F10" s="1" t="s">
        <v>80</v>
      </c>
      <c r="G10" s="1" t="s">
        <v>81</v>
      </c>
      <c r="H10" s="1" t="s">
        <v>407</v>
      </c>
      <c r="I10" s="1" t="s">
        <v>536</v>
      </c>
      <c r="J10" s="1" t="s">
        <v>506</v>
      </c>
      <c r="K10" s="1" t="s">
        <v>536</v>
      </c>
      <c r="L10" s="1" t="s">
        <v>536</v>
      </c>
      <c r="M10" s="1" t="s">
        <v>507</v>
      </c>
      <c r="N10" s="1" t="s">
        <v>507</v>
      </c>
      <c r="O10" s="1" t="s">
        <v>508</v>
      </c>
      <c r="P10" s="1" t="s">
        <v>509</v>
      </c>
      <c r="Q10" s="1" t="s">
        <v>537</v>
      </c>
      <c r="R10" s="1" t="s">
        <v>74</v>
      </c>
      <c r="S10" s="1" t="s">
        <v>36</v>
      </c>
      <c r="T10" s="1" t="s">
        <v>511</v>
      </c>
    </row>
    <row r="11" s="1" customFormat="1" spans="1:20">
      <c r="A11" s="1" t="s">
        <v>245</v>
      </c>
      <c r="B11" s="1" t="s">
        <v>80</v>
      </c>
      <c r="C11" s="1" t="s">
        <v>538</v>
      </c>
      <c r="D11" s="1" t="s">
        <v>247</v>
      </c>
      <c r="E11" s="1" t="s">
        <v>248</v>
      </c>
      <c r="F11" s="1" t="s">
        <v>80</v>
      </c>
      <c r="G11" s="1" t="s">
        <v>81</v>
      </c>
      <c r="H11" s="1" t="s">
        <v>407</v>
      </c>
      <c r="I11" s="1" t="s">
        <v>539</v>
      </c>
      <c r="J11" s="1" t="s">
        <v>506</v>
      </c>
      <c r="K11" s="1" t="s">
        <v>539</v>
      </c>
      <c r="L11" s="1" t="s">
        <v>539</v>
      </c>
      <c r="M11" s="1" t="s">
        <v>507</v>
      </c>
      <c r="N11" s="1" t="s">
        <v>507</v>
      </c>
      <c r="O11" s="1" t="s">
        <v>508</v>
      </c>
      <c r="P11" s="1" t="s">
        <v>509</v>
      </c>
      <c r="Q11" s="1" t="s">
        <v>540</v>
      </c>
      <c r="R11" s="1" t="s">
        <v>74</v>
      </c>
      <c r="S11" s="1" t="s">
        <v>36</v>
      </c>
      <c r="T11" s="1" t="s">
        <v>511</v>
      </c>
    </row>
    <row r="12" s="1" customFormat="1" spans="1:20">
      <c r="A12" s="1" t="s">
        <v>127</v>
      </c>
      <c r="B12" s="1" t="s">
        <v>80</v>
      </c>
      <c r="C12" s="1" t="s">
        <v>541</v>
      </c>
      <c r="D12" s="1" t="s">
        <v>542</v>
      </c>
      <c r="E12" s="1" t="s">
        <v>130</v>
      </c>
      <c r="F12" s="1" t="s">
        <v>80</v>
      </c>
      <c r="G12" s="1" t="s">
        <v>81</v>
      </c>
      <c r="H12" s="1" t="s">
        <v>407</v>
      </c>
      <c r="I12" s="1" t="s">
        <v>543</v>
      </c>
      <c r="J12" s="1" t="s">
        <v>506</v>
      </c>
      <c r="K12" s="1" t="s">
        <v>543</v>
      </c>
      <c r="L12" s="1" t="s">
        <v>543</v>
      </c>
      <c r="M12" s="1" t="s">
        <v>507</v>
      </c>
      <c r="N12" s="1" t="s">
        <v>507</v>
      </c>
      <c r="O12" s="1" t="s">
        <v>508</v>
      </c>
      <c r="P12" s="1" t="s">
        <v>509</v>
      </c>
      <c r="Q12" s="1" t="s">
        <v>544</v>
      </c>
      <c r="R12" s="1" t="s">
        <v>74</v>
      </c>
      <c r="S12" s="1" t="s">
        <v>36</v>
      </c>
      <c r="T12" s="1" t="s">
        <v>511</v>
      </c>
    </row>
    <row r="13" s="1" customFormat="1" spans="1:20">
      <c r="A13" s="1" t="s">
        <v>119</v>
      </c>
      <c r="B13" s="1" t="s">
        <v>80</v>
      </c>
      <c r="C13" s="1" t="s">
        <v>545</v>
      </c>
      <c r="D13" s="1" t="s">
        <v>121</v>
      </c>
      <c r="E13" s="1" t="s">
        <v>122</v>
      </c>
      <c r="F13" s="1" t="s">
        <v>80</v>
      </c>
      <c r="G13" s="1" t="s">
        <v>81</v>
      </c>
      <c r="H13" s="1" t="s">
        <v>407</v>
      </c>
      <c r="I13" s="1" t="s">
        <v>546</v>
      </c>
      <c r="J13" s="1" t="s">
        <v>506</v>
      </c>
      <c r="K13" s="1" t="s">
        <v>546</v>
      </c>
      <c r="L13" s="1" t="s">
        <v>546</v>
      </c>
      <c r="M13" s="1" t="s">
        <v>507</v>
      </c>
      <c r="N13" s="1" t="s">
        <v>507</v>
      </c>
      <c r="O13" s="1" t="s">
        <v>508</v>
      </c>
      <c r="P13" s="1" t="s">
        <v>509</v>
      </c>
      <c r="Q13" s="1" t="s">
        <v>547</v>
      </c>
      <c r="R13" s="1" t="s">
        <v>74</v>
      </c>
      <c r="S13" s="1" t="s">
        <v>36</v>
      </c>
      <c r="T13" s="1" t="s">
        <v>511</v>
      </c>
    </row>
    <row r="14" s="1" customFormat="1" spans="1:20">
      <c r="A14" s="1" t="s">
        <v>366</v>
      </c>
      <c r="B14" s="1" t="s">
        <v>80</v>
      </c>
      <c r="C14" s="1" t="s">
        <v>548</v>
      </c>
      <c r="D14" s="1" t="s">
        <v>368</v>
      </c>
      <c r="E14" s="1" t="s">
        <v>369</v>
      </c>
      <c r="F14" s="1" t="s">
        <v>80</v>
      </c>
      <c r="G14" s="1" t="s">
        <v>81</v>
      </c>
      <c r="H14" s="1" t="s">
        <v>407</v>
      </c>
      <c r="I14" s="1" t="s">
        <v>549</v>
      </c>
      <c r="J14" s="1" t="s">
        <v>506</v>
      </c>
      <c r="K14" s="1" t="s">
        <v>549</v>
      </c>
      <c r="L14" s="1" t="s">
        <v>549</v>
      </c>
      <c r="M14" s="1" t="s">
        <v>507</v>
      </c>
      <c r="N14" s="1" t="s">
        <v>507</v>
      </c>
      <c r="O14" s="1" t="s">
        <v>508</v>
      </c>
      <c r="P14" s="1" t="s">
        <v>509</v>
      </c>
      <c r="Q14" s="1" t="s">
        <v>550</v>
      </c>
      <c r="R14" s="1" t="s">
        <v>74</v>
      </c>
      <c r="S14" s="1" t="s">
        <v>36</v>
      </c>
      <c r="T14" s="1" t="s">
        <v>511</v>
      </c>
    </row>
    <row r="15" s="1" customFormat="1" spans="1:20">
      <c r="A15" s="1" t="s">
        <v>183</v>
      </c>
      <c r="B15" s="1" t="s">
        <v>80</v>
      </c>
      <c r="C15" s="1" t="s">
        <v>551</v>
      </c>
      <c r="D15" s="1" t="s">
        <v>185</v>
      </c>
      <c r="E15" s="1" t="s">
        <v>186</v>
      </c>
      <c r="F15" s="1" t="s">
        <v>80</v>
      </c>
      <c r="G15" s="1" t="s">
        <v>81</v>
      </c>
      <c r="H15" s="1" t="s">
        <v>407</v>
      </c>
      <c r="I15" s="1" t="s">
        <v>552</v>
      </c>
      <c r="J15" s="1" t="s">
        <v>506</v>
      </c>
      <c r="K15" s="1" t="s">
        <v>552</v>
      </c>
      <c r="L15" s="1" t="s">
        <v>552</v>
      </c>
      <c r="M15" s="1" t="s">
        <v>507</v>
      </c>
      <c r="N15" s="1" t="s">
        <v>507</v>
      </c>
      <c r="O15" s="1" t="s">
        <v>508</v>
      </c>
      <c r="P15" s="1" t="s">
        <v>509</v>
      </c>
      <c r="Q15" s="1" t="s">
        <v>553</v>
      </c>
      <c r="R15" s="1" t="s">
        <v>74</v>
      </c>
      <c r="S15" s="1" t="s">
        <v>36</v>
      </c>
      <c r="T15" s="1" t="s">
        <v>511</v>
      </c>
    </row>
    <row r="16" s="1" customFormat="1" spans="1:20">
      <c r="A16" s="1" t="s">
        <v>175</v>
      </c>
      <c r="B16" s="1" t="s">
        <v>80</v>
      </c>
      <c r="C16" s="1" t="s">
        <v>554</v>
      </c>
      <c r="D16" s="1" t="s">
        <v>177</v>
      </c>
      <c r="E16" s="1" t="s">
        <v>178</v>
      </c>
      <c r="F16" s="1" t="s">
        <v>80</v>
      </c>
      <c r="G16" s="1" t="s">
        <v>81</v>
      </c>
      <c r="H16" s="1" t="s">
        <v>407</v>
      </c>
      <c r="I16" s="1" t="s">
        <v>555</v>
      </c>
      <c r="J16" s="1" t="s">
        <v>506</v>
      </c>
      <c r="K16" s="1" t="s">
        <v>555</v>
      </c>
      <c r="L16" s="1" t="s">
        <v>555</v>
      </c>
      <c r="M16" s="1" t="s">
        <v>507</v>
      </c>
      <c r="N16" s="1" t="s">
        <v>507</v>
      </c>
      <c r="O16" s="1" t="s">
        <v>508</v>
      </c>
      <c r="P16" s="1" t="s">
        <v>509</v>
      </c>
      <c r="Q16" s="1" t="s">
        <v>556</v>
      </c>
      <c r="R16" s="1" t="s">
        <v>74</v>
      </c>
      <c r="S16" s="1" t="s">
        <v>36</v>
      </c>
      <c r="T16" s="1" t="s">
        <v>511</v>
      </c>
    </row>
    <row r="17" s="1" customFormat="1" spans="1:20">
      <c r="A17" s="1" t="s">
        <v>289</v>
      </c>
      <c r="B17" s="1" t="s">
        <v>80</v>
      </c>
      <c r="C17" s="1" t="s">
        <v>557</v>
      </c>
      <c r="D17" s="1" t="s">
        <v>291</v>
      </c>
      <c r="E17" s="1" t="s">
        <v>292</v>
      </c>
      <c r="F17" s="1" t="s">
        <v>80</v>
      </c>
      <c r="G17" s="1" t="s">
        <v>81</v>
      </c>
      <c r="H17" s="1" t="s">
        <v>407</v>
      </c>
      <c r="I17" s="1" t="s">
        <v>558</v>
      </c>
      <c r="J17" s="1" t="s">
        <v>506</v>
      </c>
      <c r="K17" s="1" t="s">
        <v>558</v>
      </c>
      <c r="L17" s="1" t="s">
        <v>558</v>
      </c>
      <c r="M17" s="1" t="s">
        <v>507</v>
      </c>
      <c r="N17" s="1" t="s">
        <v>507</v>
      </c>
      <c r="O17" s="1" t="s">
        <v>508</v>
      </c>
      <c r="P17" s="1" t="s">
        <v>509</v>
      </c>
      <c r="Q17" s="1" t="s">
        <v>559</v>
      </c>
      <c r="R17" s="1" t="s">
        <v>74</v>
      </c>
      <c r="S17" s="1" t="s">
        <v>36</v>
      </c>
      <c r="T17" s="1" t="s">
        <v>511</v>
      </c>
    </row>
    <row r="18" s="1" customFormat="1" spans="1:20">
      <c r="A18" s="1" t="s">
        <v>190</v>
      </c>
      <c r="B18" s="1" t="s">
        <v>80</v>
      </c>
      <c r="C18" s="1" t="s">
        <v>560</v>
      </c>
      <c r="D18" s="1" t="s">
        <v>161</v>
      </c>
      <c r="E18" s="1" t="s">
        <v>191</v>
      </c>
      <c r="F18" s="1" t="s">
        <v>80</v>
      </c>
      <c r="G18" s="1" t="s">
        <v>81</v>
      </c>
      <c r="H18" s="1" t="s">
        <v>407</v>
      </c>
      <c r="I18" s="1" t="s">
        <v>561</v>
      </c>
      <c r="J18" s="1" t="s">
        <v>506</v>
      </c>
      <c r="K18" s="1" t="s">
        <v>561</v>
      </c>
      <c r="L18" s="1" t="s">
        <v>561</v>
      </c>
      <c r="M18" s="1" t="s">
        <v>507</v>
      </c>
      <c r="N18" s="1" t="s">
        <v>507</v>
      </c>
      <c r="O18" s="1" t="s">
        <v>508</v>
      </c>
      <c r="P18" s="1" t="s">
        <v>509</v>
      </c>
      <c r="Q18" s="1" t="s">
        <v>562</v>
      </c>
      <c r="R18" s="1" t="s">
        <v>74</v>
      </c>
      <c r="S18" s="1" t="s">
        <v>36</v>
      </c>
      <c r="T18" s="1" t="s">
        <v>511</v>
      </c>
    </row>
    <row r="19" s="1" customFormat="1" spans="1:20">
      <c r="A19" s="1" t="s">
        <v>223</v>
      </c>
      <c r="B19" s="1" t="s">
        <v>80</v>
      </c>
      <c r="C19" s="1" t="s">
        <v>563</v>
      </c>
      <c r="D19" s="1" t="s">
        <v>225</v>
      </c>
      <c r="E19" s="1" t="s">
        <v>226</v>
      </c>
      <c r="F19" s="1" t="s">
        <v>80</v>
      </c>
      <c r="G19" s="1" t="s">
        <v>81</v>
      </c>
      <c r="H19" s="1" t="s">
        <v>407</v>
      </c>
      <c r="I19" s="1" t="s">
        <v>564</v>
      </c>
      <c r="J19" s="1" t="s">
        <v>506</v>
      </c>
      <c r="K19" s="1" t="s">
        <v>564</v>
      </c>
      <c r="L19" s="1" t="s">
        <v>564</v>
      </c>
      <c r="M19" s="1" t="s">
        <v>507</v>
      </c>
      <c r="N19" s="1" t="s">
        <v>507</v>
      </c>
      <c r="O19" s="1" t="s">
        <v>508</v>
      </c>
      <c r="P19" s="1" t="s">
        <v>509</v>
      </c>
      <c r="Q19" s="1" t="s">
        <v>565</v>
      </c>
      <c r="R19" s="1" t="s">
        <v>74</v>
      </c>
      <c r="S19" s="1" t="s">
        <v>36</v>
      </c>
      <c r="T19" s="1" t="s">
        <v>511</v>
      </c>
    </row>
    <row r="20" s="1" customFormat="1" spans="1:20">
      <c r="A20" s="1" t="s">
        <v>303</v>
      </c>
      <c r="B20" s="1" t="s">
        <v>80</v>
      </c>
      <c r="C20" s="1" t="s">
        <v>566</v>
      </c>
      <c r="D20" s="1" t="s">
        <v>305</v>
      </c>
      <c r="E20" s="1" t="s">
        <v>306</v>
      </c>
      <c r="F20" s="1" t="s">
        <v>80</v>
      </c>
      <c r="G20" s="1" t="s">
        <v>81</v>
      </c>
      <c r="H20" s="1" t="s">
        <v>407</v>
      </c>
      <c r="I20" s="1" t="s">
        <v>567</v>
      </c>
      <c r="J20" s="1" t="s">
        <v>506</v>
      </c>
      <c r="K20" s="1" t="s">
        <v>567</v>
      </c>
      <c r="L20" s="1" t="s">
        <v>567</v>
      </c>
      <c r="M20" s="1" t="s">
        <v>507</v>
      </c>
      <c r="N20" s="1" t="s">
        <v>507</v>
      </c>
      <c r="O20" s="1" t="s">
        <v>508</v>
      </c>
      <c r="P20" s="1" t="s">
        <v>509</v>
      </c>
      <c r="Q20" s="1" t="s">
        <v>568</v>
      </c>
      <c r="R20" s="1" t="s">
        <v>74</v>
      </c>
      <c r="S20" s="1" t="s">
        <v>36</v>
      </c>
      <c r="T20" s="1" t="s">
        <v>511</v>
      </c>
    </row>
    <row r="21" s="1" customFormat="1" spans="1:20">
      <c r="A21" s="1" t="s">
        <v>159</v>
      </c>
      <c r="B21" s="1" t="s">
        <v>80</v>
      </c>
      <c r="C21" s="1" t="s">
        <v>569</v>
      </c>
      <c r="D21" s="1" t="s">
        <v>161</v>
      </c>
      <c r="E21" s="1" t="s">
        <v>162</v>
      </c>
      <c r="F21" s="1" t="s">
        <v>80</v>
      </c>
      <c r="G21" s="1" t="s">
        <v>81</v>
      </c>
      <c r="H21" s="1" t="s">
        <v>407</v>
      </c>
      <c r="I21" s="1" t="s">
        <v>561</v>
      </c>
      <c r="J21" s="1" t="s">
        <v>506</v>
      </c>
      <c r="K21" s="1" t="s">
        <v>561</v>
      </c>
      <c r="L21" s="1" t="s">
        <v>561</v>
      </c>
      <c r="M21" s="1" t="s">
        <v>507</v>
      </c>
      <c r="N21" s="1" t="s">
        <v>507</v>
      </c>
      <c r="O21" s="1" t="s">
        <v>508</v>
      </c>
      <c r="P21" s="1" t="s">
        <v>509</v>
      </c>
      <c r="Q21" s="1" t="s">
        <v>570</v>
      </c>
      <c r="R21" s="1" t="s">
        <v>74</v>
      </c>
      <c r="S21" s="1" t="s">
        <v>36</v>
      </c>
      <c r="T21" s="1" t="s">
        <v>511</v>
      </c>
    </row>
    <row r="22" s="1" customFormat="1" spans="1:20">
      <c r="A22" s="1" t="s">
        <v>335</v>
      </c>
      <c r="B22" s="1" t="s">
        <v>80</v>
      </c>
      <c r="C22" s="1" t="s">
        <v>571</v>
      </c>
      <c r="D22" s="1" t="s">
        <v>572</v>
      </c>
      <c r="E22" s="1" t="s">
        <v>338</v>
      </c>
      <c r="F22" s="1" t="s">
        <v>80</v>
      </c>
      <c r="G22" s="1" t="s">
        <v>81</v>
      </c>
      <c r="H22" s="1" t="s">
        <v>407</v>
      </c>
      <c r="I22" s="1" t="s">
        <v>573</v>
      </c>
      <c r="J22" s="1" t="s">
        <v>506</v>
      </c>
      <c r="K22" s="1" t="s">
        <v>573</v>
      </c>
      <c r="L22" s="1" t="s">
        <v>573</v>
      </c>
      <c r="M22" s="1" t="s">
        <v>507</v>
      </c>
      <c r="N22" s="1" t="s">
        <v>507</v>
      </c>
      <c r="O22" s="1" t="s">
        <v>508</v>
      </c>
      <c r="P22" s="1" t="s">
        <v>509</v>
      </c>
      <c r="Q22" s="1" t="s">
        <v>574</v>
      </c>
      <c r="R22" s="1" t="s">
        <v>74</v>
      </c>
      <c r="S22" s="1" t="s">
        <v>36</v>
      </c>
      <c r="T22" s="1" t="s">
        <v>511</v>
      </c>
    </row>
    <row r="23" s="1" customFormat="1" spans="1:20">
      <c r="A23" s="1" t="s">
        <v>111</v>
      </c>
      <c r="B23" s="1" t="s">
        <v>80</v>
      </c>
      <c r="C23" s="1" t="s">
        <v>575</v>
      </c>
      <c r="D23" s="1" t="s">
        <v>113</v>
      </c>
      <c r="E23" s="1" t="s">
        <v>114</v>
      </c>
      <c r="F23" s="1" t="s">
        <v>80</v>
      </c>
      <c r="G23" s="1" t="s">
        <v>81</v>
      </c>
      <c r="H23" s="1" t="s">
        <v>407</v>
      </c>
      <c r="I23" s="1" t="s">
        <v>576</v>
      </c>
      <c r="J23" s="1" t="s">
        <v>506</v>
      </c>
      <c r="K23" s="1" t="s">
        <v>576</v>
      </c>
      <c r="L23" s="1" t="s">
        <v>576</v>
      </c>
      <c r="M23" s="1" t="s">
        <v>507</v>
      </c>
      <c r="N23" s="1" t="s">
        <v>507</v>
      </c>
      <c r="O23" s="1" t="s">
        <v>508</v>
      </c>
      <c r="P23" s="1" t="s">
        <v>509</v>
      </c>
      <c r="Q23" s="1" t="s">
        <v>577</v>
      </c>
      <c r="R23" s="1" t="s">
        <v>74</v>
      </c>
      <c r="S23" s="1" t="s">
        <v>36</v>
      </c>
      <c r="T23" s="1" t="s">
        <v>511</v>
      </c>
    </row>
    <row r="24" s="1" customFormat="1" spans="1:20">
      <c r="A24" s="1" t="s">
        <v>379</v>
      </c>
      <c r="B24" s="1" t="s">
        <v>80</v>
      </c>
      <c r="C24" s="1" t="s">
        <v>578</v>
      </c>
      <c r="D24" s="1" t="s">
        <v>579</v>
      </c>
      <c r="E24" s="1" t="s">
        <v>382</v>
      </c>
      <c r="F24" s="1" t="s">
        <v>80</v>
      </c>
      <c r="G24" s="1" t="s">
        <v>81</v>
      </c>
      <c r="H24" s="1" t="s">
        <v>407</v>
      </c>
      <c r="I24" s="1" t="s">
        <v>580</v>
      </c>
      <c r="J24" s="1" t="s">
        <v>506</v>
      </c>
      <c r="K24" s="1" t="s">
        <v>580</v>
      </c>
      <c r="L24" s="1" t="s">
        <v>580</v>
      </c>
      <c r="M24" s="1" t="s">
        <v>507</v>
      </c>
      <c r="N24" s="1" t="s">
        <v>507</v>
      </c>
      <c r="O24" s="1" t="s">
        <v>508</v>
      </c>
      <c r="P24" s="1" t="s">
        <v>509</v>
      </c>
      <c r="Q24" s="1" t="s">
        <v>581</v>
      </c>
      <c r="R24" s="1" t="s">
        <v>74</v>
      </c>
      <c r="S24" s="1" t="s">
        <v>36</v>
      </c>
      <c r="T24" s="1" t="s">
        <v>511</v>
      </c>
    </row>
    <row r="25" s="1" customFormat="1" spans="1:20">
      <c r="A25" s="1" t="s">
        <v>151</v>
      </c>
      <c r="B25" s="1" t="s">
        <v>80</v>
      </c>
      <c r="C25" s="1" t="s">
        <v>582</v>
      </c>
      <c r="D25" s="1" t="s">
        <v>583</v>
      </c>
      <c r="E25" s="1" t="s">
        <v>154</v>
      </c>
      <c r="F25" s="1" t="s">
        <v>80</v>
      </c>
      <c r="G25" s="1" t="s">
        <v>81</v>
      </c>
      <c r="H25" s="1" t="s">
        <v>407</v>
      </c>
      <c r="I25" s="1" t="s">
        <v>584</v>
      </c>
      <c r="J25" s="1" t="s">
        <v>506</v>
      </c>
      <c r="K25" s="1" t="s">
        <v>584</v>
      </c>
      <c r="L25" s="1" t="s">
        <v>584</v>
      </c>
      <c r="M25" s="1" t="s">
        <v>507</v>
      </c>
      <c r="N25" s="1" t="s">
        <v>507</v>
      </c>
      <c r="O25" s="1" t="s">
        <v>508</v>
      </c>
      <c r="P25" s="1" t="s">
        <v>509</v>
      </c>
      <c r="Q25" s="1" t="s">
        <v>585</v>
      </c>
      <c r="R25" s="1" t="s">
        <v>74</v>
      </c>
      <c r="S25" s="1" t="s">
        <v>36</v>
      </c>
      <c r="T25" s="1" t="s">
        <v>511</v>
      </c>
    </row>
    <row r="26" s="1" customFormat="1" spans="1:20">
      <c r="A26" s="1" t="s">
        <v>87</v>
      </c>
      <c r="B26" s="1" t="s">
        <v>80</v>
      </c>
      <c r="C26" s="1" t="s">
        <v>586</v>
      </c>
      <c r="D26" s="1" t="s">
        <v>89</v>
      </c>
      <c r="E26" s="1" t="s">
        <v>90</v>
      </c>
      <c r="F26" s="1" t="s">
        <v>80</v>
      </c>
      <c r="G26" s="1" t="s">
        <v>81</v>
      </c>
      <c r="H26" s="1" t="s">
        <v>407</v>
      </c>
      <c r="I26" s="1" t="s">
        <v>587</v>
      </c>
      <c r="J26" s="1" t="s">
        <v>506</v>
      </c>
      <c r="K26" s="1" t="s">
        <v>587</v>
      </c>
      <c r="L26" s="1" t="s">
        <v>587</v>
      </c>
      <c r="M26" s="1" t="s">
        <v>507</v>
      </c>
      <c r="N26" s="1" t="s">
        <v>507</v>
      </c>
      <c r="O26" s="1" t="s">
        <v>508</v>
      </c>
      <c r="P26" s="1" t="s">
        <v>509</v>
      </c>
      <c r="Q26" s="1" t="s">
        <v>588</v>
      </c>
      <c r="R26" s="1" t="s">
        <v>74</v>
      </c>
      <c r="S26" s="1" t="s">
        <v>36</v>
      </c>
      <c r="T26" s="1" t="s">
        <v>511</v>
      </c>
    </row>
    <row r="27" s="1" customFormat="1" spans="1:20">
      <c r="A27" s="1" t="s">
        <v>216</v>
      </c>
      <c r="B27" s="1" t="s">
        <v>80</v>
      </c>
      <c r="C27" s="1" t="s">
        <v>589</v>
      </c>
      <c r="D27" s="1" t="s">
        <v>218</v>
      </c>
      <c r="E27" s="1" t="s">
        <v>219</v>
      </c>
      <c r="F27" s="1" t="s">
        <v>80</v>
      </c>
      <c r="G27" s="1" t="s">
        <v>81</v>
      </c>
      <c r="H27" s="1" t="s">
        <v>407</v>
      </c>
      <c r="I27" s="1" t="s">
        <v>590</v>
      </c>
      <c r="J27" s="1" t="s">
        <v>506</v>
      </c>
      <c r="K27" s="1" t="s">
        <v>590</v>
      </c>
      <c r="L27" s="1" t="s">
        <v>590</v>
      </c>
      <c r="M27" s="1" t="s">
        <v>507</v>
      </c>
      <c r="N27" s="1" t="s">
        <v>507</v>
      </c>
      <c r="O27" s="1" t="s">
        <v>508</v>
      </c>
      <c r="P27" s="1" t="s">
        <v>509</v>
      </c>
      <c r="Q27" s="1" t="s">
        <v>591</v>
      </c>
      <c r="R27" s="1" t="s">
        <v>74</v>
      </c>
      <c r="S27" s="1" t="s">
        <v>36</v>
      </c>
      <c r="T27" s="1" t="s">
        <v>511</v>
      </c>
    </row>
    <row r="28" s="1" customFormat="1" spans="1:20">
      <c r="A28" s="1" t="s">
        <v>282</v>
      </c>
      <c r="B28" s="1" t="s">
        <v>80</v>
      </c>
      <c r="C28" s="1" t="s">
        <v>592</v>
      </c>
      <c r="D28" s="1" t="s">
        <v>593</v>
      </c>
      <c r="E28" s="1" t="s">
        <v>594</v>
      </c>
      <c r="F28" s="1" t="s">
        <v>80</v>
      </c>
      <c r="G28" s="1" t="s">
        <v>81</v>
      </c>
      <c r="H28" s="1" t="s">
        <v>407</v>
      </c>
      <c r="I28" s="1" t="s">
        <v>595</v>
      </c>
      <c r="J28" s="1" t="s">
        <v>506</v>
      </c>
      <c r="K28" s="1" t="s">
        <v>595</v>
      </c>
      <c r="L28" s="1" t="s">
        <v>595</v>
      </c>
      <c r="M28" s="1" t="s">
        <v>507</v>
      </c>
      <c r="N28" s="1" t="s">
        <v>507</v>
      </c>
      <c r="O28" s="1" t="s">
        <v>508</v>
      </c>
      <c r="P28" s="1" t="s">
        <v>509</v>
      </c>
      <c r="Q28" s="1" t="s">
        <v>596</v>
      </c>
      <c r="R28" s="1" t="s">
        <v>74</v>
      </c>
      <c r="S28" s="1" t="s">
        <v>36</v>
      </c>
      <c r="T28" s="1" t="s">
        <v>511</v>
      </c>
    </row>
    <row r="29" s="1" customFormat="1" spans="1:20">
      <c r="A29" s="1" t="s">
        <v>72</v>
      </c>
      <c r="B29" s="1" t="s">
        <v>80</v>
      </c>
      <c r="C29" s="1" t="s">
        <v>597</v>
      </c>
      <c r="D29" s="1" t="s">
        <v>598</v>
      </c>
      <c r="E29" s="1" t="s">
        <v>79</v>
      </c>
      <c r="F29" s="1" t="s">
        <v>80</v>
      </c>
      <c r="G29" s="1" t="s">
        <v>81</v>
      </c>
      <c r="H29" s="1" t="s">
        <v>407</v>
      </c>
      <c r="I29" s="1" t="s">
        <v>599</v>
      </c>
      <c r="J29" s="1" t="s">
        <v>506</v>
      </c>
      <c r="K29" s="1" t="s">
        <v>599</v>
      </c>
      <c r="L29" s="1" t="s">
        <v>599</v>
      </c>
      <c r="M29" s="1" t="s">
        <v>507</v>
      </c>
      <c r="N29" s="1" t="s">
        <v>507</v>
      </c>
      <c r="O29" s="1" t="s">
        <v>508</v>
      </c>
      <c r="P29" s="1" t="s">
        <v>509</v>
      </c>
      <c r="Q29" s="1" t="s">
        <v>600</v>
      </c>
      <c r="R29" s="1" t="s">
        <v>74</v>
      </c>
      <c r="S29" s="1" t="s">
        <v>36</v>
      </c>
      <c r="T29" s="1" t="s">
        <v>511</v>
      </c>
    </row>
    <row r="30" s="1" customFormat="1" spans="1:20">
      <c r="A30" s="1" t="s">
        <v>103</v>
      </c>
      <c r="B30" s="1" t="s">
        <v>107</v>
      </c>
      <c r="C30" s="1" t="s">
        <v>601</v>
      </c>
      <c r="D30" s="1" t="s">
        <v>105</v>
      </c>
      <c r="E30" s="1" t="s">
        <v>106</v>
      </c>
      <c r="F30" s="1" t="s">
        <v>80</v>
      </c>
      <c r="G30" s="1" t="s">
        <v>81</v>
      </c>
      <c r="H30" s="1" t="s">
        <v>407</v>
      </c>
      <c r="I30" s="1" t="s">
        <v>602</v>
      </c>
      <c r="J30" s="1" t="s">
        <v>506</v>
      </c>
      <c r="K30" s="1" t="s">
        <v>602</v>
      </c>
      <c r="L30" s="1" t="s">
        <v>602</v>
      </c>
      <c r="M30" s="1" t="s">
        <v>507</v>
      </c>
      <c r="N30" s="1" t="s">
        <v>507</v>
      </c>
      <c r="O30" s="1" t="s">
        <v>508</v>
      </c>
      <c r="P30" s="1" t="s">
        <v>509</v>
      </c>
      <c r="Q30" s="1" t="s">
        <v>603</v>
      </c>
      <c r="R30" s="1" t="s">
        <v>74</v>
      </c>
      <c r="S30" s="1" t="s">
        <v>36</v>
      </c>
      <c r="T30" s="1" t="s">
        <v>511</v>
      </c>
    </row>
    <row r="31" s="1" customFormat="1" spans="1:20">
      <c r="A31" s="1" t="s">
        <v>167</v>
      </c>
      <c r="B31" s="1" t="s">
        <v>107</v>
      </c>
      <c r="C31" s="1" t="s">
        <v>604</v>
      </c>
      <c r="D31" s="1" t="s">
        <v>169</v>
      </c>
      <c r="E31" s="1" t="s">
        <v>605</v>
      </c>
      <c r="F31" s="1" t="s">
        <v>80</v>
      </c>
      <c r="G31" s="1" t="s">
        <v>81</v>
      </c>
      <c r="H31" s="1" t="s">
        <v>407</v>
      </c>
      <c r="I31" s="1" t="s">
        <v>606</v>
      </c>
      <c r="J31" s="1" t="s">
        <v>506</v>
      </c>
      <c r="K31" s="1" t="s">
        <v>606</v>
      </c>
      <c r="L31" s="1" t="s">
        <v>606</v>
      </c>
      <c r="M31" s="1" t="s">
        <v>507</v>
      </c>
      <c r="N31" s="1" t="s">
        <v>507</v>
      </c>
      <c r="O31" s="1" t="s">
        <v>508</v>
      </c>
      <c r="P31" s="1" t="s">
        <v>509</v>
      </c>
      <c r="Q31" s="1" t="s">
        <v>607</v>
      </c>
      <c r="R31" s="1" t="s">
        <v>74</v>
      </c>
      <c r="S31" s="1" t="s">
        <v>36</v>
      </c>
      <c r="T31" s="1" t="s">
        <v>511</v>
      </c>
    </row>
    <row r="32" s="1" customFormat="1" spans="1:20">
      <c r="A32" s="1" t="s">
        <v>350</v>
      </c>
      <c r="B32" s="1" t="s">
        <v>107</v>
      </c>
      <c r="C32" s="1" t="s">
        <v>608</v>
      </c>
      <c r="D32" s="1" t="s">
        <v>352</v>
      </c>
      <c r="E32" s="1" t="s">
        <v>353</v>
      </c>
      <c r="F32" s="1" t="s">
        <v>80</v>
      </c>
      <c r="G32" s="1" t="s">
        <v>81</v>
      </c>
      <c r="H32" s="1" t="s">
        <v>407</v>
      </c>
      <c r="I32" s="1" t="s">
        <v>609</v>
      </c>
      <c r="J32" s="1" t="s">
        <v>506</v>
      </c>
      <c r="K32" s="1" t="s">
        <v>609</v>
      </c>
      <c r="L32" s="1" t="s">
        <v>609</v>
      </c>
      <c r="M32" s="1" t="s">
        <v>507</v>
      </c>
      <c r="N32" s="1" t="s">
        <v>507</v>
      </c>
      <c r="O32" s="1" t="s">
        <v>508</v>
      </c>
      <c r="P32" s="1" t="s">
        <v>509</v>
      </c>
      <c r="Q32" s="1" t="s">
        <v>610</v>
      </c>
      <c r="R32" s="1" t="s">
        <v>74</v>
      </c>
      <c r="S32" s="1" t="s">
        <v>36</v>
      </c>
      <c r="T32" s="1" t="s">
        <v>511</v>
      </c>
    </row>
    <row r="33" s="1" customFormat="1" spans="1:20">
      <c r="A33" s="1" t="s">
        <v>357</v>
      </c>
      <c r="B33" s="1" t="s">
        <v>107</v>
      </c>
      <c r="C33" s="1" t="s">
        <v>611</v>
      </c>
      <c r="D33" s="1" t="s">
        <v>352</v>
      </c>
      <c r="E33" s="1" t="s">
        <v>353</v>
      </c>
      <c r="F33" s="1" t="s">
        <v>80</v>
      </c>
      <c r="G33" s="1" t="s">
        <v>81</v>
      </c>
      <c r="H33" s="1" t="s">
        <v>407</v>
      </c>
      <c r="I33" s="1" t="s">
        <v>609</v>
      </c>
      <c r="J33" s="1" t="s">
        <v>506</v>
      </c>
      <c r="K33" s="1" t="s">
        <v>609</v>
      </c>
      <c r="L33" s="1" t="s">
        <v>609</v>
      </c>
      <c r="M33" s="1" t="s">
        <v>507</v>
      </c>
      <c r="N33" s="1" t="s">
        <v>507</v>
      </c>
      <c r="O33" s="1" t="s">
        <v>508</v>
      </c>
      <c r="P33" s="1" t="s">
        <v>509</v>
      </c>
      <c r="Q33" s="1" t="s">
        <v>612</v>
      </c>
      <c r="R33" s="1" t="s">
        <v>74</v>
      </c>
      <c r="S33" s="1" t="s">
        <v>36</v>
      </c>
      <c r="T33" s="1" t="s">
        <v>511</v>
      </c>
    </row>
    <row r="34" s="1" customFormat="1" spans="1:20">
      <c r="A34" s="1" t="s">
        <v>268</v>
      </c>
      <c r="B34" s="1" t="s">
        <v>107</v>
      </c>
      <c r="C34" s="1" t="s">
        <v>613</v>
      </c>
      <c r="D34" s="1" t="s">
        <v>270</v>
      </c>
      <c r="E34" s="1" t="s">
        <v>271</v>
      </c>
      <c r="F34" s="1" t="s">
        <v>107</v>
      </c>
      <c r="G34" s="1" t="s">
        <v>81</v>
      </c>
      <c r="H34" s="1" t="s">
        <v>407</v>
      </c>
      <c r="I34" s="1" t="s">
        <v>614</v>
      </c>
      <c r="J34" s="1" t="s">
        <v>506</v>
      </c>
      <c r="K34" s="1" t="s">
        <v>614</v>
      </c>
      <c r="L34" s="1" t="s">
        <v>614</v>
      </c>
      <c r="M34" s="1" t="s">
        <v>507</v>
      </c>
      <c r="N34" s="1" t="s">
        <v>507</v>
      </c>
      <c r="O34" s="1" t="s">
        <v>508</v>
      </c>
      <c r="P34" s="1" t="s">
        <v>509</v>
      </c>
      <c r="Q34" s="1" t="s">
        <v>615</v>
      </c>
      <c r="R34" s="1" t="s">
        <v>74</v>
      </c>
      <c r="S34" s="1" t="s">
        <v>36</v>
      </c>
      <c r="T34" s="1" t="s">
        <v>511</v>
      </c>
    </row>
    <row r="35" s="1" customFormat="1" spans="1:20">
      <c r="A35" s="1" t="s">
        <v>327</v>
      </c>
      <c r="B35" s="1" t="s">
        <v>107</v>
      </c>
      <c r="C35" s="1" t="s">
        <v>616</v>
      </c>
      <c r="D35" s="1" t="s">
        <v>617</v>
      </c>
      <c r="E35" s="1" t="s">
        <v>330</v>
      </c>
      <c r="F35" s="1" t="s">
        <v>107</v>
      </c>
      <c r="G35" s="1" t="s">
        <v>81</v>
      </c>
      <c r="H35" s="1" t="s">
        <v>407</v>
      </c>
      <c r="I35" s="1" t="s">
        <v>618</v>
      </c>
      <c r="J35" s="1" t="s">
        <v>506</v>
      </c>
      <c r="K35" s="1" t="s">
        <v>618</v>
      </c>
      <c r="L35" s="1" t="s">
        <v>618</v>
      </c>
      <c r="M35" s="1" t="s">
        <v>507</v>
      </c>
      <c r="N35" s="1" t="s">
        <v>507</v>
      </c>
      <c r="O35" s="1" t="s">
        <v>508</v>
      </c>
      <c r="P35" s="1" t="s">
        <v>509</v>
      </c>
      <c r="Q35" s="1" t="s">
        <v>619</v>
      </c>
      <c r="R35" s="1" t="s">
        <v>74</v>
      </c>
      <c r="S35" s="1" t="s">
        <v>36</v>
      </c>
      <c r="T35" s="1" t="s">
        <v>511</v>
      </c>
    </row>
    <row r="36" s="1" customFormat="1" spans="1:20">
      <c r="A36" s="1" t="s">
        <v>373</v>
      </c>
      <c r="B36" s="1" t="s">
        <v>107</v>
      </c>
      <c r="C36" s="1" t="s">
        <v>620</v>
      </c>
      <c r="D36" s="1" t="s">
        <v>621</v>
      </c>
      <c r="E36" s="1" t="s">
        <v>376</v>
      </c>
      <c r="F36" s="1" t="s">
        <v>107</v>
      </c>
      <c r="G36" s="1" t="s">
        <v>81</v>
      </c>
      <c r="H36" s="1" t="s">
        <v>407</v>
      </c>
      <c r="I36" s="1" t="s">
        <v>622</v>
      </c>
      <c r="J36" s="1" t="s">
        <v>506</v>
      </c>
      <c r="K36" s="1" t="s">
        <v>622</v>
      </c>
      <c r="L36" s="1" t="s">
        <v>622</v>
      </c>
      <c r="M36" s="1" t="s">
        <v>507</v>
      </c>
      <c r="N36" s="1" t="s">
        <v>507</v>
      </c>
      <c r="O36" s="1" t="s">
        <v>508</v>
      </c>
      <c r="P36" s="1" t="s">
        <v>509</v>
      </c>
      <c r="Q36" s="1" t="s">
        <v>623</v>
      </c>
      <c r="R36" s="1" t="s">
        <v>74</v>
      </c>
      <c r="S36" s="1" t="s">
        <v>36</v>
      </c>
      <c r="T36" s="1" t="s">
        <v>511</v>
      </c>
    </row>
    <row r="37" s="1" customFormat="1" spans="1:20">
      <c r="A37" s="1" t="s">
        <v>276</v>
      </c>
      <c r="B37" s="1" t="s">
        <v>107</v>
      </c>
      <c r="C37" s="1" t="s">
        <v>624</v>
      </c>
      <c r="D37" s="1" t="s">
        <v>97</v>
      </c>
      <c r="E37" s="1" t="s">
        <v>277</v>
      </c>
      <c r="F37" s="1" t="s">
        <v>80</v>
      </c>
      <c r="G37" s="1" t="s">
        <v>81</v>
      </c>
      <c r="H37" s="1" t="s">
        <v>407</v>
      </c>
      <c r="I37" s="1" t="s">
        <v>625</v>
      </c>
      <c r="J37" s="1" t="s">
        <v>506</v>
      </c>
      <c r="K37" s="1" t="s">
        <v>625</v>
      </c>
      <c r="L37" s="1" t="s">
        <v>625</v>
      </c>
      <c r="M37" s="1" t="s">
        <v>507</v>
      </c>
      <c r="N37" s="1" t="s">
        <v>507</v>
      </c>
      <c r="O37" s="1" t="s">
        <v>508</v>
      </c>
      <c r="P37" s="1" t="s">
        <v>509</v>
      </c>
      <c r="Q37" s="1" t="s">
        <v>626</v>
      </c>
      <c r="R37" s="1" t="s">
        <v>74</v>
      </c>
      <c r="S37" s="1" t="s">
        <v>36</v>
      </c>
      <c r="T37" s="1" t="s">
        <v>511</v>
      </c>
    </row>
    <row r="38" s="1" customFormat="1" spans="1:20">
      <c r="A38" s="1" t="s">
        <v>238</v>
      </c>
      <c r="B38" s="1" t="s">
        <v>107</v>
      </c>
      <c r="C38" s="1" t="s">
        <v>627</v>
      </c>
      <c r="D38" s="1" t="s">
        <v>240</v>
      </c>
      <c r="E38" s="1" t="s">
        <v>241</v>
      </c>
      <c r="F38" s="1" t="s">
        <v>80</v>
      </c>
      <c r="G38" s="1" t="s">
        <v>81</v>
      </c>
      <c r="H38" s="1" t="s">
        <v>407</v>
      </c>
      <c r="I38" s="1" t="s">
        <v>628</v>
      </c>
      <c r="J38" s="1" t="s">
        <v>506</v>
      </c>
      <c r="K38" s="1" t="s">
        <v>628</v>
      </c>
      <c r="L38" s="1" t="s">
        <v>628</v>
      </c>
      <c r="M38" s="1" t="s">
        <v>507</v>
      </c>
      <c r="N38" s="1" t="s">
        <v>507</v>
      </c>
      <c r="O38" s="1" t="s">
        <v>508</v>
      </c>
      <c r="P38" s="1" t="s">
        <v>509</v>
      </c>
      <c r="Q38" s="1" t="s">
        <v>629</v>
      </c>
      <c r="R38" s="1" t="s">
        <v>74</v>
      </c>
      <c r="S38" s="1" t="s">
        <v>36</v>
      </c>
      <c r="T38" s="1" t="s">
        <v>511</v>
      </c>
    </row>
    <row r="39" s="1" customFormat="1" spans="1:20">
      <c r="A39" s="1" t="s">
        <v>359</v>
      </c>
      <c r="B39" s="1" t="s">
        <v>314</v>
      </c>
      <c r="C39" s="1" t="s">
        <v>630</v>
      </c>
      <c r="D39" s="1" t="s">
        <v>631</v>
      </c>
      <c r="E39" s="1" t="s">
        <v>362</v>
      </c>
      <c r="F39" s="1" t="s">
        <v>314</v>
      </c>
      <c r="G39" s="1" t="s">
        <v>81</v>
      </c>
      <c r="H39" s="1" t="s">
        <v>407</v>
      </c>
      <c r="I39" s="1" t="s">
        <v>632</v>
      </c>
      <c r="J39" s="1" t="s">
        <v>506</v>
      </c>
      <c r="K39" s="1" t="s">
        <v>632</v>
      </c>
      <c r="L39" s="1" t="s">
        <v>632</v>
      </c>
      <c r="M39" s="1" t="s">
        <v>507</v>
      </c>
      <c r="N39" s="1" t="s">
        <v>507</v>
      </c>
      <c r="O39" s="1" t="s">
        <v>508</v>
      </c>
      <c r="P39" s="1" t="s">
        <v>509</v>
      </c>
      <c r="Q39" s="1" t="s">
        <v>633</v>
      </c>
      <c r="R39" s="1" t="s">
        <v>74</v>
      </c>
      <c r="S39" s="1" t="s">
        <v>36</v>
      </c>
      <c r="T39" s="1" t="s">
        <v>511</v>
      </c>
    </row>
    <row r="40" s="1" customFormat="1" spans="1:20">
      <c r="A40" s="1" t="s">
        <v>310</v>
      </c>
      <c r="B40" s="1" t="s">
        <v>314</v>
      </c>
      <c r="C40" s="1" t="s">
        <v>634</v>
      </c>
      <c r="D40" s="1" t="s">
        <v>635</v>
      </c>
      <c r="E40" s="1" t="s">
        <v>313</v>
      </c>
      <c r="F40" s="1" t="s">
        <v>80</v>
      </c>
      <c r="G40" s="1" t="s">
        <v>81</v>
      </c>
      <c r="H40" s="1" t="s">
        <v>407</v>
      </c>
      <c r="I40" s="1" t="s">
        <v>636</v>
      </c>
      <c r="J40" s="1" t="s">
        <v>506</v>
      </c>
      <c r="K40" s="1" t="s">
        <v>636</v>
      </c>
      <c r="L40" s="1" t="s">
        <v>636</v>
      </c>
      <c r="M40" s="1" t="s">
        <v>507</v>
      </c>
      <c r="N40" s="1" t="s">
        <v>507</v>
      </c>
      <c r="O40" s="1" t="s">
        <v>508</v>
      </c>
      <c r="P40" s="1" t="s">
        <v>509</v>
      </c>
      <c r="Q40" s="1" t="s">
        <v>637</v>
      </c>
      <c r="R40" s="1" t="s">
        <v>74</v>
      </c>
      <c r="S40" s="1" t="s">
        <v>36</v>
      </c>
      <c r="T40" s="1" t="s">
        <v>511</v>
      </c>
    </row>
    <row r="41" s="1" customFormat="1" spans="1:20">
      <c r="A41" s="1" t="s">
        <v>319</v>
      </c>
      <c r="B41" s="1" t="s">
        <v>314</v>
      </c>
      <c r="C41" s="1" t="s">
        <v>638</v>
      </c>
      <c r="D41" s="1" t="s">
        <v>321</v>
      </c>
      <c r="E41" s="1" t="s">
        <v>322</v>
      </c>
      <c r="F41" s="1" t="s">
        <v>314</v>
      </c>
      <c r="G41" s="1" t="s">
        <v>81</v>
      </c>
      <c r="H41" s="1" t="s">
        <v>407</v>
      </c>
      <c r="I41" s="1" t="s">
        <v>639</v>
      </c>
      <c r="J41" s="1" t="s">
        <v>506</v>
      </c>
      <c r="K41" s="1" t="s">
        <v>639</v>
      </c>
      <c r="L41" s="1" t="s">
        <v>640</v>
      </c>
      <c r="M41" s="1" t="s">
        <v>641</v>
      </c>
      <c r="N41" s="1" t="s">
        <v>641</v>
      </c>
      <c r="O41" s="1" t="s">
        <v>508</v>
      </c>
      <c r="P41" s="1" t="s">
        <v>509</v>
      </c>
      <c r="Q41" s="1" t="s">
        <v>642</v>
      </c>
      <c r="R41" s="1" t="s">
        <v>74</v>
      </c>
      <c r="S41" s="1" t="s">
        <v>36</v>
      </c>
      <c r="T41" s="1" t="s">
        <v>511</v>
      </c>
    </row>
    <row r="42" s="1" customFormat="1" spans="1:20">
      <c r="A42" s="1" t="s">
        <v>342</v>
      </c>
      <c r="B42" s="1" t="s">
        <v>346</v>
      </c>
      <c r="C42" s="1" t="s">
        <v>643</v>
      </c>
      <c r="D42" s="1" t="s">
        <v>344</v>
      </c>
      <c r="E42" s="1" t="s">
        <v>644</v>
      </c>
      <c r="F42" s="1" t="s">
        <v>80</v>
      </c>
      <c r="G42" s="1" t="s">
        <v>81</v>
      </c>
      <c r="H42" s="1" t="s">
        <v>407</v>
      </c>
      <c r="I42" s="1" t="s">
        <v>645</v>
      </c>
      <c r="J42" s="1" t="s">
        <v>506</v>
      </c>
      <c r="K42" s="1" t="s">
        <v>645</v>
      </c>
      <c r="L42" s="1" t="s">
        <v>645</v>
      </c>
      <c r="M42" s="1" t="s">
        <v>507</v>
      </c>
      <c r="N42" s="1" t="s">
        <v>507</v>
      </c>
      <c r="O42" s="1" t="s">
        <v>508</v>
      </c>
      <c r="P42" s="1" t="s">
        <v>509</v>
      </c>
      <c r="Q42" s="1" t="s">
        <v>646</v>
      </c>
      <c r="R42" s="1" t="s">
        <v>74</v>
      </c>
      <c r="S42" s="1" t="s">
        <v>36</v>
      </c>
      <c r="T42" s="1" t="s">
        <v>511</v>
      </c>
    </row>
    <row r="43" s="1" customFormat="1" spans="1:20">
      <c r="A43" s="1" t="s">
        <v>647</v>
      </c>
      <c r="B43" s="1" t="s">
        <v>346</v>
      </c>
      <c r="C43" s="1" t="s">
        <v>648</v>
      </c>
      <c r="D43" s="1" t="s">
        <v>649</v>
      </c>
      <c r="E43" s="1" t="s">
        <v>650</v>
      </c>
      <c r="F43" s="1" t="s">
        <v>107</v>
      </c>
      <c r="G43" s="1" t="s">
        <v>81</v>
      </c>
      <c r="H43" s="1" t="s">
        <v>407</v>
      </c>
      <c r="I43" s="1" t="s">
        <v>508</v>
      </c>
      <c r="J43" s="1" t="s">
        <v>506</v>
      </c>
      <c r="K43" s="1" t="s">
        <v>508</v>
      </c>
      <c r="L43" s="1" t="s">
        <v>508</v>
      </c>
      <c r="M43" s="1" t="s">
        <v>507</v>
      </c>
      <c r="N43" s="1" t="s">
        <v>507</v>
      </c>
      <c r="O43" s="1" t="s">
        <v>508</v>
      </c>
      <c r="P43" s="1" t="s">
        <v>509</v>
      </c>
      <c r="Q43" s="1" t="s">
        <v>651</v>
      </c>
      <c r="R43" s="1" t="s">
        <v>74</v>
      </c>
      <c r="S43" s="1" t="s">
        <v>36</v>
      </c>
      <c r="T43" s="1" t="s">
        <v>511</v>
      </c>
    </row>
    <row r="44" s="1" customFormat="1" spans="1:20">
      <c r="A44" s="1" t="s">
        <v>260</v>
      </c>
      <c r="B44" s="1" t="s">
        <v>264</v>
      </c>
      <c r="C44" s="1" t="s">
        <v>652</v>
      </c>
      <c r="D44" s="1" t="s">
        <v>262</v>
      </c>
      <c r="E44" s="1" t="s">
        <v>653</v>
      </c>
      <c r="F44" s="1" t="s">
        <v>107</v>
      </c>
      <c r="G44" s="1" t="s">
        <v>81</v>
      </c>
      <c r="H44" s="1" t="s">
        <v>407</v>
      </c>
      <c r="I44" s="1" t="s">
        <v>654</v>
      </c>
      <c r="J44" s="1" t="s">
        <v>506</v>
      </c>
      <c r="K44" s="1" t="s">
        <v>654</v>
      </c>
      <c r="L44" s="1" t="s">
        <v>654</v>
      </c>
      <c r="M44" s="1" t="s">
        <v>507</v>
      </c>
      <c r="N44" s="1" t="s">
        <v>507</v>
      </c>
      <c r="O44" s="1" t="s">
        <v>508</v>
      </c>
      <c r="P44" s="1" t="s">
        <v>509</v>
      </c>
      <c r="Q44" s="1" t="s">
        <v>655</v>
      </c>
      <c r="R44" s="1" t="s">
        <v>74</v>
      </c>
      <c r="S44" s="1" t="s">
        <v>36</v>
      </c>
      <c r="T44" s="1" t="s">
        <v>511</v>
      </c>
    </row>
    <row r="45" s="1" customFormat="1" spans="1:20">
      <c r="A45" s="1" t="s">
        <v>656</v>
      </c>
      <c r="B45" s="1" t="s">
        <v>657</v>
      </c>
      <c r="C45" s="1" t="s">
        <v>658</v>
      </c>
      <c r="D45" s="1" t="s">
        <v>659</v>
      </c>
      <c r="E45" s="1" t="s">
        <v>660</v>
      </c>
      <c r="F45" s="1" t="s">
        <v>80</v>
      </c>
      <c r="G45" s="1" t="s">
        <v>81</v>
      </c>
      <c r="H45" s="1" t="s">
        <v>407</v>
      </c>
      <c r="I45" s="1" t="s">
        <v>661</v>
      </c>
      <c r="J45" s="1" t="s">
        <v>506</v>
      </c>
      <c r="K45" s="1" t="s">
        <v>661</v>
      </c>
      <c r="L45" s="1" t="s">
        <v>508</v>
      </c>
      <c r="M45" s="1" t="s">
        <v>662</v>
      </c>
      <c r="N45" s="1" t="s">
        <v>662</v>
      </c>
      <c r="O45" s="1" t="s">
        <v>508</v>
      </c>
      <c r="P45" s="1" t="s">
        <v>509</v>
      </c>
      <c r="Q45" s="1" t="s">
        <v>663</v>
      </c>
      <c r="R45" s="1" t="s">
        <v>74</v>
      </c>
      <c r="S45" s="1" t="s">
        <v>36</v>
      </c>
      <c r="T45" s="1" t="s">
        <v>664</v>
      </c>
    </row>
    <row r="46" s="1" customFormat="1" spans="1:20">
      <c r="A46" s="1" t="s">
        <v>135</v>
      </c>
      <c r="B46" s="1" t="s">
        <v>139</v>
      </c>
      <c r="C46" s="1" t="s">
        <v>665</v>
      </c>
      <c r="D46" s="1" t="s">
        <v>137</v>
      </c>
      <c r="E46" s="1" t="s">
        <v>138</v>
      </c>
      <c r="F46" s="1" t="s">
        <v>107</v>
      </c>
      <c r="G46" s="1" t="s">
        <v>81</v>
      </c>
      <c r="H46" s="1" t="s">
        <v>407</v>
      </c>
      <c r="I46" s="1" t="s">
        <v>666</v>
      </c>
      <c r="J46" s="1" t="s">
        <v>506</v>
      </c>
      <c r="K46" s="1" t="s">
        <v>666</v>
      </c>
      <c r="L46" s="1" t="s">
        <v>666</v>
      </c>
      <c r="M46" s="1" t="s">
        <v>507</v>
      </c>
      <c r="N46" s="1" t="s">
        <v>507</v>
      </c>
      <c r="O46" s="1" t="s">
        <v>508</v>
      </c>
      <c r="P46" s="1" t="s">
        <v>509</v>
      </c>
      <c r="Q46" s="1" t="s">
        <v>667</v>
      </c>
      <c r="R46" s="1" t="s">
        <v>74</v>
      </c>
      <c r="S46" s="1" t="s">
        <v>36</v>
      </c>
      <c r="T46" s="1" t="s">
        <v>511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2021-11-03T03:51:42Z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A10801066A684DB8A1AFA40EAB0DD18E</vt:lpwstr>
  </property>
</Properties>
</file>