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对账!$A$1:$N$10</definedName>
  </definedNames>
  <calcPr calcId="144525"/>
</workbook>
</file>

<file path=xl/sharedStrings.xml><?xml version="1.0" encoding="utf-8"?>
<sst xmlns="http://schemas.openxmlformats.org/spreadsheetml/2006/main" count="364" uniqueCount="165">
  <si>
    <t>去哪儿网酒店预付对账单</t>
  </si>
  <si>
    <t>供应商名称：</t>
  </si>
  <si>
    <t>遇见时光</t>
  </si>
  <si>
    <t>结算周期：</t>
  </si>
  <si>
    <t>2021-11-01至2021-11-02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</si>
  <si>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</si>
  <si>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</si>
  <si>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</si>
  <si>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</si>
  <si>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</si>
  <si>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</si>
  <si>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</si>
  <si>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</si>
  <si>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</si>
  <si>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</si>
  <si>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</si>
  <si>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</si>
  <si>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</si>
  <si>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</si>
  <si>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</si>
  <si>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¥904.00</t>
  </si>
  <si>
    <t>¥118.00</t>
  </si>
  <si>
    <t>-¥4,975.00</t>
  </si>
  <si>
    <t>-¥4,189.00</t>
  </si>
  <si>
    <t>分类信息</t>
  </si>
  <si>
    <t>业务类型</t>
  </si>
  <si>
    <t>酒店预付（点击查看明细）</t>
  </si>
  <si>
    <t>¥786.00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</si>
  <si>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</si>
  <si>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</si>
  <si>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</si>
  <si>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</si>
  <si>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</si>
  <si>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</si>
  <si>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</si>
  <si>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</si>
  <si>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</si>
  <si>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</si>
  <si>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</si>
  <si>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</si>
  <si>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</si>
  <si>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</si>
  <si>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</si>
  <si>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</si>
  <si>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</si>
  <si>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</si>
  <si>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</si>
  <si>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</si>
  <si>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</si>
  <si>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</si>
  <si>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</si>
  <si>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</si>
  <si>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</si>
  <si>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</si>
  <si>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</si>
  <si>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</si>
  <si>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</si>
  <si>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</si>
  <si>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</si>
  <si>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</si>
  <si>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</si>
  <si>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</si>
  <si>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</si>
  <si>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</si>
  <si>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</si>
  <si>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</si>
  <si>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</si>
  <si>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</si>
  <si>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</si>
  <si>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</si>
  <si>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</si>
  <si>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102803836568</t>
  </si>
  <si>
    <t>酒店预付</t>
  </si>
  <si>
    <t>否</t>
  </si>
  <si>
    <t>普通</t>
  </si>
  <si>
    <t>266547578</t>
  </si>
  <si>
    <t>三亚山海天JW万豪酒店</t>
  </si>
  <si>
    <t>1616855</t>
  </si>
  <si>
    <t>杨艳</t>
  </si>
  <si>
    <t>2021-11-01</t>
  </si>
  <si>
    <t>2021-11-02</t>
  </si>
  <si>
    <t>逸景阁园景房（特大床）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</si>
  <si>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</si>
  <si>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</si>
  <si>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</si>
  <si>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</si>
  <si>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</si>
  <si>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</si>
  <si>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</si>
  <si>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</si>
  <si>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</si>
  <si>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</si>
  <si>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NOH20211001235705644735RX0</t>
  </si>
  <si>
    <t>102766933031</t>
  </si>
  <si>
    <t>赔付-房费追回</t>
  </si>
  <si>
    <t>-¥155.00</t>
  </si>
  <si>
    <t>--</t>
  </si>
  <si>
    <t>客人告知需要申请取消一间李苏南的房间，因为没有入住，代理电话未接，酒店前台王女士告知免费取消，操作退款，15走三联系代理电话未接，有结果故操作#追赔系统-预付扣款直连#</t>
  </si>
  <si>
    <t>NIMH20211001090044409192RX0</t>
  </si>
  <si>
    <t>102766212090</t>
  </si>
  <si>
    <t>-¥1,330.00</t>
  </si>
  <si>
    <t>联系用户告知因为有疫情如果现在不赶回去就无法回去，申请取消后2晚，10月1号离店，匿名去电酒店黄女士同意免费取消后2晚，已告知后2晚不留房，联系代理刘女士告知同意免费取消后2晚，已告知后2晚不留房。打款下单账户就行。#追赔系统-预付扣款直连#</t>
  </si>
  <si>
    <t>NIMH2021100308200921616RX0</t>
  </si>
  <si>
    <t>102770527165</t>
  </si>
  <si>
    <t>-¥692.00</t>
  </si>
  <si>
    <t>用户两间房更改为10-02入住.10-03离店 联系代理1告知集团订单无法申请取消，需到已离店才可申请，已酒店结果为准，联系酒店蒋女士告知申请取消钱不退到用户账上，联系用户告知自行联系前台已办理退房。后联系酒店蒋女士告知可免费取消，已告知不留房，通通知代理免责，告知用户打款三项，用户认可#追赔系统-预付扣款直连#</t>
  </si>
  <si>
    <t>NPH20211003101334210130RX0</t>
  </si>
  <si>
    <t>102662409703</t>
  </si>
  <si>
    <t>-¥405.00</t>
  </si>
  <si>
    <t>未到店拒单，代理商回复此单无法安排#追赔系统-预付扣款直连#</t>
  </si>
  <si>
    <t>NITPH20211004094952522109RX0</t>
  </si>
  <si>
    <t>102772419657</t>
  </si>
  <si>
    <t>-¥438.00</t>
  </si>
  <si>
    <t>用户反馈，申请取消10.4日一晚，行程变更，代理谢女士回复，可免费取消最后一晚#追赔系统-预付扣款直连#</t>
  </si>
  <si>
    <t>NPH20211016101244292366RX0</t>
  </si>
  <si>
    <t>102784028476</t>
  </si>
  <si>
    <t>-¥690.00</t>
  </si>
  <si>
    <t>客人申请取消后五晚，酒店同意，告知代理商，线下打款#追赔系统-预付扣款直连#</t>
  </si>
  <si>
    <t>NPH2021101610394797418RX0</t>
  </si>
  <si>
    <t>102786681759</t>
  </si>
  <si>
    <t>-¥591.00</t>
  </si>
  <si>
    <t>用户提前一天离店 代理刘女士同意免费提前一天离店 ， 已核实打款账户，用户认可，线下打款#追赔系统-预付扣款直连#</t>
  </si>
  <si>
    <t>NITPH20211017171826020494RX0</t>
  </si>
  <si>
    <t>102756434424</t>
  </si>
  <si>
    <t>-¥674.00</t>
  </si>
  <si>
    <t>用户来电告知需要取消10.4-10.5两间一晚，联系酒店顾女士同意为客人退款，已告知代理张女士，告知用户退款三项，用户认可，已核对打款账户。#追赔系统-预付扣款直连#</t>
  </si>
  <si>
    <t>返现日期</t>
  </si>
  <si>
    <t>，</t>
  </si>
  <si>
    <t>11.3 可退155元</t>
  </si>
  <si>
    <r>
      <rPr>
        <sz val="10"/>
        <rFont val="Arial"/>
        <charset val="134"/>
      </rPr>
      <t>102766212090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1330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</si>
  <si>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102770527165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692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</si>
  <si>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102662409703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396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</si>
  <si>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9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</si>
  <si>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102772419657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438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</si>
  <si>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102784028476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690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</si>
  <si>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102786681759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591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</si>
  <si>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 xml:space="preserve">10.18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674</t>
    </r>
    <r>
      <rPr>
        <sz val="10"/>
        <rFont val="宋体"/>
        <charset val="134"/>
      </rPr>
      <t>元</t>
    </r>
  </si>
  <si>
    <t>A211103152253481</t>
  </si>
  <si>
    <t>A2111031521332213</t>
  </si>
  <si>
    <r>
      <t>总计：</t>
    </r>
    <r>
      <rPr>
        <sz val="10"/>
        <rFont val="Arial"/>
        <charset val="134"/>
      </rPr>
      <t>-4189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</si>
  <si>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</si>
  <si>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</si>
  <si>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</si>
  <si>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</si>
  <si>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</si>
  <si>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</si>
  <si>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</si>
  <si>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</si>
  <si>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</si>
  <si>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</si>
  <si>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</si>
  <si>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</si>
  <si>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</si>
  <si>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</si>
  <si>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</si>
  <si>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</si>
  <si>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2287334</t>
  </si>
  <si>
    <t>786.00</t>
  </si>
  <si>
    <t>RMB</t>
  </si>
  <si>
    <t>0</t>
  </si>
  <si>
    <t>0.00</t>
  </si>
  <si>
    <t>龙卷风国内直连</t>
  </si>
  <si>
    <t>2021-11-01 19:17:15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</si>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</sst>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7" borderId="14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8" fillId="18" borderId="12" applyNumberFormat="0" applyAlignment="0" applyProtection="0">
      <alignment vertical="center"/>
    </xf>
    <xf numFmtId="0" fontId="32" fillId="23" borderId="16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1</v>
      </c>
      <c r="B5" s="30" t="s">
        <v>19</v>
      </c>
      <c r="C5" s="13" t="s">
        <v>20</v>
      </c>
      <c r="D5" s="31" t="s">
        <v>19</v>
      </c>
      <c r="E5" s="32" t="s">
        <v>21</v>
      </c>
      <c r="F5" s="32" t="s">
        <v>22</v>
      </c>
      <c r="G5" s="33">
        <v>0</v>
      </c>
      <c r="H5" s="34" t="s">
        <v>19</v>
      </c>
      <c r="I5" s="45" t="s">
        <v>23</v>
      </c>
      <c r="J5" s="13" t="s">
        <v>19</v>
      </c>
      <c r="K5" s="13" t="s">
        <v>23</v>
      </c>
    </row>
    <row r="6" ht="27.95" customHeight="1" spans="1:9">
      <c r="A6" s="25" t="s">
        <v>24</v>
      </c>
      <c r="D6" s="35"/>
      <c r="E6" s="36"/>
      <c r="F6" s="36"/>
      <c r="G6" s="37"/>
      <c r="H6" s="36"/>
      <c r="I6" s="41"/>
    </row>
    <row r="7" ht="15" customHeight="1" spans="1:11">
      <c r="A7" s="27" t="s">
        <v>25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26</v>
      </c>
      <c r="B8" s="39">
        <v>1</v>
      </c>
      <c r="C8" s="39" t="s">
        <v>19</v>
      </c>
      <c r="D8" s="39" t="s">
        <v>20</v>
      </c>
      <c r="E8" s="40" t="s">
        <v>19</v>
      </c>
      <c r="F8" s="40" t="s">
        <v>21</v>
      </c>
      <c r="G8" s="40">
        <v>0</v>
      </c>
      <c r="H8" s="39" t="s">
        <v>19</v>
      </c>
      <c r="I8" s="46" t="s">
        <v>27</v>
      </c>
      <c r="J8" s="13" t="s">
        <v>19</v>
      </c>
      <c r="K8" s="13" t="s">
        <v>27</v>
      </c>
    </row>
    <row r="9" ht="15" customHeight="1" spans="1:11">
      <c r="A9" s="38" t="s">
        <v>28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3" t="s">
        <v>19</v>
      </c>
      <c r="K9" s="13" t="s">
        <v>19</v>
      </c>
    </row>
    <row r="10" ht="15" customHeight="1" spans="1:11">
      <c r="A10" s="38" t="s">
        <v>29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3" t="s">
        <v>19</v>
      </c>
      <c r="K10" s="13" t="s">
        <v>19</v>
      </c>
    </row>
    <row r="11" ht="27.95" customHeight="1" spans="1:9">
      <c r="A11" s="25" t="s">
        <v>30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31</v>
      </c>
      <c r="B12" s="43"/>
      <c r="C12" s="23"/>
      <c r="F12" s="44"/>
      <c r="I12" s="44"/>
    </row>
    <row r="13" ht="15" customHeight="1" spans="1:9">
      <c r="A13" s="42" t="s">
        <v>32</v>
      </c>
      <c r="B13" s="43" t="s">
        <v>33</v>
      </c>
      <c r="C13" s="23"/>
      <c r="F13" s="44"/>
      <c r="I13" s="44"/>
    </row>
    <row r="14" ht="15" customHeight="1" spans="1:9">
      <c r="A14" s="42" t="s">
        <v>34</v>
      </c>
      <c r="B14" s="43" t="s">
        <v>35</v>
      </c>
      <c r="C14" s="23"/>
      <c r="F14" s="44"/>
      <c r="G14" s="23"/>
      <c r="H14" s="23"/>
      <c r="I14" s="44"/>
    </row>
    <row r="15" ht="15" customHeight="1" spans="1:9">
      <c r="A15" s="42" t="s">
        <v>36</v>
      </c>
      <c r="B15" s="43" t="s">
        <v>37</v>
      </c>
      <c r="C15" s="23"/>
      <c r="F15" s="44"/>
      <c r="I15" s="44"/>
    </row>
    <row r="16" ht="15" customHeight="1" spans="1:9">
      <c r="A16" s="42" t="s">
        <v>38</v>
      </c>
      <c r="B16" s="43" t="s">
        <v>39</v>
      </c>
      <c r="C16" s="23"/>
      <c r="F16" s="44"/>
      <c r="I16" s="44"/>
    </row>
    <row r="17" ht="15" customHeight="1" spans="1:6">
      <c r="A17" s="42" t="s">
        <v>40</v>
      </c>
      <c r="B17" s="43" t="s">
        <v>41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42</v>
      </c>
      <c r="B1" s="5" t="s">
        <v>43</v>
      </c>
      <c r="C1" s="5" t="s">
        <v>25</v>
      </c>
      <c r="D1" s="5" t="s">
        <v>44</v>
      </c>
      <c r="E1" s="5" t="s">
        <v>45</v>
      </c>
      <c r="F1" s="5" t="s">
        <v>46</v>
      </c>
      <c r="G1" s="5" t="s">
        <v>47</v>
      </c>
      <c r="H1" s="5" t="s">
        <v>48</v>
      </c>
      <c r="I1" s="5" t="s">
        <v>49</v>
      </c>
      <c r="J1" s="5" t="s">
        <v>50</v>
      </c>
      <c r="K1" s="5" t="s">
        <v>51</v>
      </c>
      <c r="L1" s="5" t="s">
        <v>52</v>
      </c>
      <c r="M1" s="5" t="s">
        <v>53</v>
      </c>
      <c r="N1" s="5" t="s">
        <v>54</v>
      </c>
      <c r="O1" s="5" t="s">
        <v>55</v>
      </c>
      <c r="P1" s="5" t="s">
        <v>56</v>
      </c>
      <c r="Q1" s="5" t="s">
        <v>57</v>
      </c>
      <c r="R1" s="5" t="s">
        <v>10</v>
      </c>
      <c r="S1" s="5" t="s">
        <v>11</v>
      </c>
      <c r="T1" s="5" t="s">
        <v>58</v>
      </c>
      <c r="U1" s="5" t="s">
        <v>59</v>
      </c>
      <c r="V1" s="5" t="s">
        <v>60</v>
      </c>
      <c r="W1" s="5" t="s">
        <v>61</v>
      </c>
      <c r="X1" s="5" t="s">
        <v>62</v>
      </c>
      <c r="Y1" s="5" t="s">
        <v>63</v>
      </c>
      <c r="Z1" s="5" t="s">
        <v>17</v>
      </c>
      <c r="AA1" s="5" t="s">
        <v>14</v>
      </c>
      <c r="AB1" s="5" t="s">
        <v>64</v>
      </c>
      <c r="AC1" s="5" t="s">
        <v>18</v>
      </c>
      <c r="AD1" s="5" t="s">
        <v>65</v>
      </c>
      <c r="AE1" s="5" t="s">
        <v>66</v>
      </c>
      <c r="AF1" s="5" t="s">
        <v>67</v>
      </c>
      <c r="AG1" s="5" t="s">
        <v>68</v>
      </c>
      <c r="AH1" s="5" t="s">
        <v>69</v>
      </c>
      <c r="AI1" s="5" t="s">
        <v>70</v>
      </c>
    </row>
    <row r="2" ht="14.25" customHeight="1" spans="1:34">
      <c r="A2" s="7" t="s">
        <v>71</v>
      </c>
      <c r="B2" s="7"/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1</v>
      </c>
      <c r="N2" s="8" t="s">
        <v>79</v>
      </c>
      <c r="O2" s="8" t="s">
        <v>79</v>
      </c>
      <c r="P2" s="8" t="s">
        <v>80</v>
      </c>
      <c r="Q2" s="8"/>
      <c r="R2" s="16" t="s">
        <v>20</v>
      </c>
      <c r="S2" s="18" t="s">
        <v>19</v>
      </c>
      <c r="T2" s="8"/>
      <c r="U2" s="16" t="s">
        <v>19</v>
      </c>
      <c r="V2" s="16" t="s">
        <v>20</v>
      </c>
      <c r="W2" s="18" t="s">
        <v>21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27</v>
      </c>
      <c r="AD2" t="s">
        <v>6</v>
      </c>
      <c r="AE2" t="s">
        <v>81</v>
      </c>
      <c r="AF2" t="s">
        <v>82</v>
      </c>
      <c r="AG2" t="s">
        <v>73</v>
      </c>
      <c r="AH2" t="s">
        <v>19</v>
      </c>
    </row>
    <row r="3" customHeight="1" spans="1:32">
      <c r="A3" s="15" t="s">
        <v>83</v>
      </c>
      <c r="B3" s="15"/>
      <c r="C3" s="15" t="s">
        <v>84</v>
      </c>
      <c r="D3" s="15"/>
      <c r="E3" s="15"/>
      <c r="F3" s="15"/>
      <c r="G3" s="15" t="s">
        <v>84</v>
      </c>
      <c r="H3" s="15" t="s">
        <v>84</v>
      </c>
      <c r="I3" s="15" t="s">
        <v>84</v>
      </c>
      <c r="J3" s="15" t="s">
        <v>84</v>
      </c>
      <c r="K3" s="15" t="s">
        <v>84</v>
      </c>
      <c r="L3" s="15" t="s">
        <v>84</v>
      </c>
      <c r="M3" s="15" t="s">
        <v>84</v>
      </c>
      <c r="N3" s="15" t="s">
        <v>84</v>
      </c>
      <c r="O3" s="15" t="s">
        <v>84</v>
      </c>
      <c r="P3" s="15" t="s">
        <v>84</v>
      </c>
      <c r="Q3" s="15"/>
      <c r="R3" s="17" t="s">
        <v>20</v>
      </c>
      <c r="S3" s="17" t="s">
        <v>19</v>
      </c>
      <c r="T3" s="15" t="s">
        <v>84</v>
      </c>
      <c r="U3" s="17"/>
      <c r="V3" s="17" t="s">
        <v>20</v>
      </c>
      <c r="W3" s="17" t="s">
        <v>21</v>
      </c>
      <c r="X3" s="17"/>
      <c r="Y3" s="17"/>
      <c r="Z3" s="17"/>
      <c r="AA3" s="15"/>
      <c r="AB3" s="17"/>
      <c r="AC3" s="15"/>
      <c r="AD3" s="15" t="s">
        <v>84</v>
      </c>
      <c r="AE3" s="15"/>
      <c r="AF3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workbookViewId="0">
      <selection activeCell="M5" sqref="M5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85</v>
      </c>
      <c r="B1" s="5" t="s">
        <v>86</v>
      </c>
      <c r="C1" s="5" t="s">
        <v>49</v>
      </c>
      <c r="D1" s="5" t="s">
        <v>50</v>
      </c>
      <c r="E1" s="5" t="s">
        <v>45</v>
      </c>
      <c r="F1" s="5" t="s">
        <v>46</v>
      </c>
      <c r="G1" s="5" t="s">
        <v>87</v>
      </c>
      <c r="H1" s="5" t="s">
        <v>88</v>
      </c>
      <c r="I1" s="5" t="s">
        <v>13</v>
      </c>
      <c r="J1" s="5" t="s">
        <v>17</v>
      </c>
      <c r="K1" s="5" t="s">
        <v>18</v>
      </c>
      <c r="L1" s="5" t="s">
        <v>89</v>
      </c>
      <c r="M1" s="5" t="s">
        <v>90</v>
      </c>
      <c r="N1" s="5" t="s">
        <v>91</v>
      </c>
    </row>
    <row r="2" ht="14.25" customHeight="1" spans="1:256">
      <c r="A2" s="7" t="s">
        <v>92</v>
      </c>
      <c r="B2" s="8" t="s">
        <v>93</v>
      </c>
      <c r="C2" s="8" t="s">
        <v>77</v>
      </c>
      <c r="D2" s="8" t="s">
        <v>2</v>
      </c>
      <c r="E2" s="8" t="s">
        <v>74</v>
      </c>
      <c r="F2" s="8" t="s">
        <v>73</v>
      </c>
      <c r="G2" s="8" t="s">
        <v>79</v>
      </c>
      <c r="H2" s="8" t="s">
        <v>94</v>
      </c>
      <c r="I2" s="16" t="s">
        <v>95</v>
      </c>
      <c r="J2" s="16" t="s">
        <v>19</v>
      </c>
      <c r="K2" s="16" t="s">
        <v>95</v>
      </c>
      <c r="L2" s="8" t="s">
        <v>96</v>
      </c>
      <c r="M2" s="8" t="s">
        <v>97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98</v>
      </c>
      <c r="B3" s="8" t="s">
        <v>99</v>
      </c>
      <c r="C3" s="8" t="s">
        <v>77</v>
      </c>
      <c r="D3" s="8" t="s">
        <v>2</v>
      </c>
      <c r="E3" s="8" t="s">
        <v>74</v>
      </c>
      <c r="F3" s="8" t="s">
        <v>73</v>
      </c>
      <c r="G3" s="8" t="s">
        <v>79</v>
      </c>
      <c r="H3" s="8" t="s">
        <v>94</v>
      </c>
      <c r="I3" s="16" t="s">
        <v>100</v>
      </c>
      <c r="J3" s="16" t="s">
        <v>19</v>
      </c>
      <c r="K3" s="16" t="s">
        <v>100</v>
      </c>
      <c r="L3" s="8" t="s">
        <v>96</v>
      </c>
      <c r="M3" s="8" t="s">
        <v>101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102</v>
      </c>
      <c r="B4" s="8" t="s">
        <v>103</v>
      </c>
      <c r="C4" s="8" t="s">
        <v>77</v>
      </c>
      <c r="D4" s="8" t="s">
        <v>2</v>
      </c>
      <c r="E4" s="8" t="s">
        <v>74</v>
      </c>
      <c r="F4" s="8" t="s">
        <v>73</v>
      </c>
      <c r="G4" s="8" t="s">
        <v>79</v>
      </c>
      <c r="H4" s="8" t="s">
        <v>94</v>
      </c>
      <c r="I4" s="16" t="s">
        <v>104</v>
      </c>
      <c r="J4" s="16" t="s">
        <v>19</v>
      </c>
      <c r="K4" s="16" t="s">
        <v>104</v>
      </c>
      <c r="L4" s="8" t="s">
        <v>96</v>
      </c>
      <c r="M4" s="8" t="s">
        <v>105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106</v>
      </c>
      <c r="B5" s="8" t="s">
        <v>107</v>
      </c>
      <c r="C5" s="8" t="s">
        <v>77</v>
      </c>
      <c r="D5" s="8" t="s">
        <v>2</v>
      </c>
      <c r="E5" s="8" t="s">
        <v>74</v>
      </c>
      <c r="F5" s="8" t="s">
        <v>73</v>
      </c>
      <c r="G5" s="8" t="s">
        <v>79</v>
      </c>
      <c r="H5" s="8" t="s">
        <v>94</v>
      </c>
      <c r="I5" s="16" t="s">
        <v>108</v>
      </c>
      <c r="J5" s="16" t="s">
        <v>19</v>
      </c>
      <c r="K5" s="16" t="s">
        <v>108</v>
      </c>
      <c r="L5" s="8" t="s">
        <v>96</v>
      </c>
      <c r="M5" s="8" t="s">
        <v>109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110</v>
      </c>
      <c r="B6" s="8" t="s">
        <v>111</v>
      </c>
      <c r="C6" s="8" t="s">
        <v>77</v>
      </c>
      <c r="D6" s="8" t="s">
        <v>2</v>
      </c>
      <c r="E6" s="8" t="s">
        <v>74</v>
      </c>
      <c r="F6" s="8" t="s">
        <v>73</v>
      </c>
      <c r="G6" s="8" t="s">
        <v>79</v>
      </c>
      <c r="H6" s="8" t="s">
        <v>94</v>
      </c>
      <c r="I6" s="16" t="s">
        <v>112</v>
      </c>
      <c r="J6" s="16" t="s">
        <v>19</v>
      </c>
      <c r="K6" s="16" t="s">
        <v>112</v>
      </c>
      <c r="L6" s="8" t="s">
        <v>96</v>
      </c>
      <c r="M6" s="8" t="s">
        <v>113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114</v>
      </c>
      <c r="B7" s="8" t="s">
        <v>115</v>
      </c>
      <c r="C7" s="8" t="s">
        <v>77</v>
      </c>
      <c r="D7" s="8" t="s">
        <v>2</v>
      </c>
      <c r="E7" s="8" t="s">
        <v>74</v>
      </c>
      <c r="F7" s="8" t="s">
        <v>73</v>
      </c>
      <c r="G7" s="8" t="s">
        <v>79</v>
      </c>
      <c r="H7" s="8" t="s">
        <v>94</v>
      </c>
      <c r="I7" s="16" t="s">
        <v>116</v>
      </c>
      <c r="J7" s="16" t="s">
        <v>19</v>
      </c>
      <c r="K7" s="16" t="s">
        <v>116</v>
      </c>
      <c r="L7" s="8" t="s">
        <v>96</v>
      </c>
      <c r="M7" s="8" t="s">
        <v>117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118</v>
      </c>
      <c r="B8" s="8" t="s">
        <v>119</v>
      </c>
      <c r="C8" s="8" t="s">
        <v>77</v>
      </c>
      <c r="D8" s="8" t="s">
        <v>2</v>
      </c>
      <c r="E8" s="8" t="s">
        <v>74</v>
      </c>
      <c r="F8" s="8" t="s">
        <v>73</v>
      </c>
      <c r="G8" s="8" t="s">
        <v>79</v>
      </c>
      <c r="H8" s="8" t="s">
        <v>94</v>
      </c>
      <c r="I8" s="16" t="s">
        <v>120</v>
      </c>
      <c r="J8" s="16" t="s">
        <v>19</v>
      </c>
      <c r="K8" s="16" t="s">
        <v>120</v>
      </c>
      <c r="L8" s="8" t="s">
        <v>96</v>
      </c>
      <c r="M8" s="8" t="s">
        <v>121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122</v>
      </c>
      <c r="B9" s="8" t="s">
        <v>123</v>
      </c>
      <c r="C9" s="8" t="s">
        <v>77</v>
      </c>
      <c r="D9" s="8" t="s">
        <v>2</v>
      </c>
      <c r="E9" s="8" t="s">
        <v>74</v>
      </c>
      <c r="F9" s="8" t="s">
        <v>73</v>
      </c>
      <c r="G9" s="8" t="s">
        <v>79</v>
      </c>
      <c r="H9" s="8" t="s">
        <v>94</v>
      </c>
      <c r="I9" s="16" t="s">
        <v>124</v>
      </c>
      <c r="J9" s="16" t="s">
        <v>19</v>
      </c>
      <c r="K9" s="16" t="s">
        <v>124</v>
      </c>
      <c r="L9" s="8" t="s">
        <v>96</v>
      </c>
      <c r="M9" s="8" t="s">
        <v>125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customHeight="1" spans="1:14">
      <c r="A10" s="15" t="s">
        <v>83</v>
      </c>
      <c r="B10" s="15" t="s">
        <v>84</v>
      </c>
      <c r="C10" s="15" t="s">
        <v>84</v>
      </c>
      <c r="D10" s="15" t="s">
        <v>84</v>
      </c>
      <c r="E10" s="15"/>
      <c r="F10" s="15"/>
      <c r="G10" s="15" t="s">
        <v>84</v>
      </c>
      <c r="H10" s="15" t="s">
        <v>84</v>
      </c>
      <c r="I10" s="17" t="s">
        <v>22</v>
      </c>
      <c r="J10" s="17"/>
      <c r="K10" s="17"/>
      <c r="L10" s="15"/>
      <c r="M10" s="15" t="s">
        <v>84</v>
      </c>
      <c r="N10" t="s">
        <v>84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42</v>
      </c>
      <c r="B1" s="5" t="s">
        <v>43</v>
      </c>
      <c r="C1" s="5" t="s">
        <v>54</v>
      </c>
      <c r="D1" s="5" t="s">
        <v>55</v>
      </c>
      <c r="E1" s="5" t="s">
        <v>56</v>
      </c>
      <c r="F1" s="5" t="s">
        <v>126</v>
      </c>
      <c r="G1" s="5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J30" sqref="J3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42</v>
      </c>
      <c r="B1" s="5" t="s">
        <v>55</v>
      </c>
      <c r="C1" s="5" t="s">
        <v>56</v>
      </c>
      <c r="D1" s="5" t="s">
        <v>18</v>
      </c>
      <c r="H1" s="6" t="s">
        <v>127</v>
      </c>
    </row>
    <row r="2" ht="14.25" customHeight="1" spans="1:9">
      <c r="A2" s="47" t="s">
        <v>71</v>
      </c>
      <c r="B2" s="8" t="s">
        <v>79</v>
      </c>
      <c r="C2" s="8" t="s">
        <v>80</v>
      </c>
      <c r="D2" s="4">
        <v>786</v>
      </c>
      <c r="E2" t="str">
        <f>VLOOKUP(A2,HOP!A:L,12,0)</f>
        <v>786.00</v>
      </c>
      <c r="F2" t="str">
        <f>VLOOKUP(A2,HOP!A:C,3,0)</f>
        <v>2287334</v>
      </c>
      <c r="G2">
        <f>D2-E2</f>
        <v>0</v>
      </c>
      <c r="H2" t="str">
        <f>$H$1&amp;F2</f>
        <v>，2287334</v>
      </c>
      <c r="I2" t="str">
        <f>VLOOKUP(A2,HOP!A:T,20,0)</f>
        <v>直连</v>
      </c>
    </row>
    <row r="3" s="3" customFormat="1" spans="1:10">
      <c r="A3" s="48" t="s">
        <v>93</v>
      </c>
      <c r="B3" s="10"/>
      <c r="C3" s="10"/>
      <c r="D3" s="11">
        <v>-155</v>
      </c>
      <c r="E3" s="10" t="e">
        <f>VLOOKUP(A3,HOP!A:L,12,0)</f>
        <v>#N/A</v>
      </c>
      <c r="F3" s="10">
        <v>2263881</v>
      </c>
      <c r="G3" s="10" t="e">
        <f t="shared" ref="G3:G10" si="0">D3-E3</f>
        <v>#N/A</v>
      </c>
      <c r="H3" s="10" t="str">
        <f t="shared" ref="H3:H10" si="1">$H$1&amp;F3</f>
        <v>，2263881</v>
      </c>
      <c r="I3" s="10" t="e">
        <f>VLOOKUP(A3,HOP!A:T,20,0)</f>
        <v>#N/A</v>
      </c>
      <c r="J3" s="14" t="s">
        <v>128</v>
      </c>
    </row>
    <row r="4" spans="1:10">
      <c r="A4" s="49" t="s">
        <v>99</v>
      </c>
      <c r="D4" s="12">
        <v>-1330</v>
      </c>
      <c r="E4" t="e">
        <f>VLOOKUP(A4,HOP!A:L,12,0)</f>
        <v>#N/A</v>
      </c>
      <c r="F4">
        <v>2264125</v>
      </c>
      <c r="G4" t="e">
        <f t="shared" si="0"/>
        <v>#N/A</v>
      </c>
      <c r="H4" t="str">
        <f t="shared" si="1"/>
        <v>，2264125</v>
      </c>
      <c r="I4" t="e">
        <f>VLOOKUP(A4,HOP!A:T,20,0)</f>
        <v>#N/A</v>
      </c>
      <c r="J4" t="s">
        <v>129</v>
      </c>
    </row>
    <row r="5" spans="1:10">
      <c r="A5" s="49" t="s">
        <v>103</v>
      </c>
      <c r="D5" s="12">
        <v>-692</v>
      </c>
      <c r="E5" t="e">
        <f>VLOOKUP(A5,HOP!A:L,12,0)</f>
        <v>#N/A</v>
      </c>
      <c r="F5">
        <v>2268997</v>
      </c>
      <c r="G5" t="e">
        <f t="shared" si="0"/>
        <v>#N/A</v>
      </c>
      <c r="H5" t="str">
        <f t="shared" si="1"/>
        <v>，2268997</v>
      </c>
      <c r="I5" t="e">
        <f>VLOOKUP(A5,HOP!A:T,20,0)</f>
        <v>#N/A</v>
      </c>
      <c r="J5" t="s">
        <v>130</v>
      </c>
    </row>
    <row r="6" spans="1:14">
      <c r="A6" s="49" t="s">
        <v>107</v>
      </c>
      <c r="D6" s="12">
        <v>-405</v>
      </c>
      <c r="E6" t="e">
        <f>VLOOKUP(A6,HOP!A:L,12,0)</f>
        <v>#N/A</v>
      </c>
      <c r="F6">
        <v>2156643</v>
      </c>
      <c r="G6" t="e">
        <f t="shared" si="0"/>
        <v>#N/A</v>
      </c>
      <c r="H6" t="str">
        <f t="shared" si="1"/>
        <v>，2156643</v>
      </c>
      <c r="I6" t="e">
        <f>VLOOKUP(A6,HOP!A:T,20,0)</f>
        <v>#N/A</v>
      </c>
      <c r="J6" t="s">
        <v>131</v>
      </c>
      <c r="N6" s="6" t="s">
        <v>132</v>
      </c>
    </row>
    <row r="7" spans="1:10">
      <c r="A7" s="49" t="s">
        <v>111</v>
      </c>
      <c r="D7" s="12">
        <v>-438</v>
      </c>
      <c r="E7" t="e">
        <f>VLOOKUP(A7,HOP!A:L,12,0)</f>
        <v>#N/A</v>
      </c>
      <c r="F7">
        <v>2270510</v>
      </c>
      <c r="G7" t="e">
        <f t="shared" si="0"/>
        <v>#N/A</v>
      </c>
      <c r="H7" t="str">
        <f t="shared" si="1"/>
        <v>，2270510</v>
      </c>
      <c r="I7" t="e">
        <f>VLOOKUP(A7,HOP!A:T,20,0)</f>
        <v>#N/A</v>
      </c>
      <c r="J7" t="s">
        <v>133</v>
      </c>
    </row>
    <row r="8" spans="1:10">
      <c r="A8" s="49" t="s">
        <v>115</v>
      </c>
      <c r="D8" s="12">
        <v>-690</v>
      </c>
      <c r="E8" t="e">
        <f>VLOOKUP(A8,HOP!A:L,12,0)</f>
        <v>#N/A</v>
      </c>
      <c r="F8">
        <v>2276872</v>
      </c>
      <c r="G8" t="e">
        <f t="shared" si="0"/>
        <v>#N/A</v>
      </c>
      <c r="H8" t="str">
        <f t="shared" si="1"/>
        <v>，2276872</v>
      </c>
      <c r="I8" t="e">
        <f>VLOOKUP(A8,HOP!A:T,20,0)</f>
        <v>#N/A</v>
      </c>
      <c r="J8" t="s">
        <v>134</v>
      </c>
    </row>
    <row r="9" spans="1:10">
      <c r="A9" s="49" t="s">
        <v>119</v>
      </c>
      <c r="D9" s="12">
        <v>-591</v>
      </c>
      <c r="E9" t="e">
        <f>VLOOKUP(A9,HOP!A:L,12,0)</f>
        <v>#N/A</v>
      </c>
      <c r="F9">
        <v>2277680</v>
      </c>
      <c r="G9" t="e">
        <f t="shared" si="0"/>
        <v>#N/A</v>
      </c>
      <c r="H9" t="str">
        <f t="shared" si="1"/>
        <v>，2277680</v>
      </c>
      <c r="I9" t="e">
        <f>VLOOKUP(A9,HOP!A:T,20,0)</f>
        <v>#N/A</v>
      </c>
      <c r="J9" t="s">
        <v>135</v>
      </c>
    </row>
    <row r="10" spans="1:10">
      <c r="A10" s="49" t="s">
        <v>123</v>
      </c>
      <c r="D10" s="12">
        <v>-674</v>
      </c>
      <c r="E10" t="e">
        <f>VLOOKUP(A10,HOP!A:L,12,0)</f>
        <v>#N/A</v>
      </c>
      <c r="F10">
        <v>2254645</v>
      </c>
      <c r="G10" t="e">
        <f t="shared" si="0"/>
        <v>#N/A</v>
      </c>
      <c r="H10" t="str">
        <f t="shared" si="1"/>
        <v>，2254645</v>
      </c>
      <c r="I10" t="e">
        <f>VLOOKUP(A10,HOP!A:T,20,0)</f>
        <v>#N/A</v>
      </c>
      <c r="J10" t="s">
        <v>136</v>
      </c>
    </row>
    <row r="12" spans="4:4">
      <c r="D12" s="4">
        <f>SUM(D2:D11)</f>
        <v>-4189</v>
      </c>
    </row>
    <row r="13" ht="14.25" spans="4:4">
      <c r="D13" s="13" t="s">
        <v>23</v>
      </c>
    </row>
    <row r="16" spans="1:3">
      <c r="A16" t="s">
        <v>137</v>
      </c>
      <c r="C16">
        <v>-52</v>
      </c>
    </row>
    <row r="17" spans="1:3">
      <c r="A17" t="s">
        <v>138</v>
      </c>
      <c r="C17">
        <v>-4137</v>
      </c>
    </row>
    <row r="18" spans="1:3">
      <c r="A18" s="6" t="s">
        <v>139</v>
      </c>
      <c r="C18">
        <f>SUM(C16:C17)</f>
        <v>-4189</v>
      </c>
    </row>
  </sheetData>
  <autoFilter ref="A1:N1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0">
      <c r="A1" s="2" t="s">
        <v>140</v>
      </c>
      <c r="B1" s="2" t="s">
        <v>141</v>
      </c>
      <c r="C1" s="2" t="s">
        <v>142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143</v>
      </c>
      <c r="I1" s="2" t="s">
        <v>144</v>
      </c>
      <c r="J1" s="2" t="s">
        <v>145</v>
      </c>
      <c r="K1" s="2" t="s">
        <v>146</v>
      </c>
      <c r="L1" s="2" t="s">
        <v>147</v>
      </c>
      <c r="M1" s="2" t="s">
        <v>148</v>
      </c>
      <c r="N1" s="2" t="s">
        <v>149</v>
      </c>
      <c r="O1" s="2" t="s">
        <v>150</v>
      </c>
      <c r="P1" s="2" t="s">
        <v>151</v>
      </c>
      <c r="Q1" s="2" t="s">
        <v>152</v>
      </c>
      <c r="R1" s="2" t="s">
        <v>153</v>
      </c>
      <c r="S1" s="2" t="s">
        <v>154</v>
      </c>
      <c r="T1" s="2" t="s">
        <v>155</v>
      </c>
    </row>
    <row r="2" s="1" customFormat="1" spans="1:20">
      <c r="A2" s="1" t="s">
        <v>71</v>
      </c>
      <c r="B2" s="1" t="s">
        <v>79</v>
      </c>
      <c r="C2" s="1" t="s">
        <v>156</v>
      </c>
      <c r="D2" s="1" t="s">
        <v>76</v>
      </c>
      <c r="E2" s="1" t="s">
        <v>78</v>
      </c>
      <c r="F2" s="1" t="s">
        <v>79</v>
      </c>
      <c r="G2" s="1" t="s">
        <v>80</v>
      </c>
      <c r="H2" s="1" t="s">
        <v>96</v>
      </c>
      <c r="I2" s="1" t="s">
        <v>157</v>
      </c>
      <c r="J2" s="1" t="s">
        <v>158</v>
      </c>
      <c r="K2" s="1" t="s">
        <v>157</v>
      </c>
      <c r="L2" s="1" t="s">
        <v>157</v>
      </c>
      <c r="M2" s="1" t="s">
        <v>159</v>
      </c>
      <c r="N2" s="1" t="s">
        <v>159</v>
      </c>
      <c r="O2" s="1" t="s">
        <v>160</v>
      </c>
      <c r="P2" s="1" t="s">
        <v>161</v>
      </c>
      <c r="Q2" s="1" t="s">
        <v>162</v>
      </c>
      <c r="R2" s="1" t="s">
        <v>73</v>
      </c>
      <c r="S2" s="1" t="s">
        <v>163</v>
      </c>
      <c r="T2" s="1" t="s">
        <v>164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2021-11-03T07:21:57Z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6A9953B4DFC14FBDB4F9758D0376DC07</vt:lpwstr>
  </property>
</Properties>
</file>