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<sst xmlns="http://schemas.openxmlformats.org/spreadsheetml/2006/main" count="390" uniqueCount="140">
  <si>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</si>
  <si>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</si>
  <si>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</si>
  <si>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</si>
  <si>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</si>
  <si>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</si>
  <si>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</si>
  <si>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</si>
  <si>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</si>
  <si>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</si>
  <si>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</si>
  <si>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</si>
  <si>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</si>
  <si>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</si>
  <si>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</si>
  <si>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</si>
  <si>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</si>
  <si>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</si>
  <si>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</si>
  <si>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</si>
  <si>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</si>
  <si>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</si>
  <si>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</si>
  <si>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</si>
  <si>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</si>
  <si>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</si>
  <si>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</si>
  <si>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[晋中]如家商旅酒店（晋中榆次新建北路印象城店）(79867593)</t>
  </si>
  <si>
    <t>商旅高级商务房&lt;大床&gt;&lt;双人入住&gt;&lt;无早&gt;</t>
  </si>
  <si>
    <t>CNY</t>
  </si>
  <si>
    <t>赵婕</t>
  </si>
  <si>
    <t>CA363211104CNY</t>
  </si>
  <si>
    <t>未提现</t>
  </si>
  <si>
    <t>携程开票</t>
  </si>
  <si>
    <t>[杭州]杭州陆羽君澜度假酒店(80284220)</t>
  </si>
  <si>
    <t>标准双床房&lt;双床&gt;&lt;双人入住&gt;&lt;双早&gt;</t>
  </si>
  <si>
    <t>徐丽娜</t>
  </si>
  <si>
    <t>[贵阳]贵阳诺富特酒店(67323201)</t>
  </si>
  <si>
    <t>高级大床房&lt;双人入住&gt;&lt;内宾&gt;&lt;预付&gt;&lt;无早&gt;</t>
  </si>
  <si>
    <t>付晓燕</t>
  </si>
  <si>
    <t>[北京]锦江之星(北京后海店)(33635385)</t>
  </si>
  <si>
    <t>商务间A&lt;双人入住&gt;&lt;内宾&gt;&lt;预付&gt;&lt;双早&gt;</t>
  </si>
  <si>
    <t>高春兰</t>
  </si>
  <si>
    <t>姚宏宇</t>
  </si>
  <si>
    <t>[忻州]喆啡酒店(忻州和平路店)(69326368)</t>
  </si>
  <si>
    <t>啡凡双床间&lt;双人入住&gt;&lt;内宾&gt;&lt;预付&gt;&lt;双早&gt;</t>
  </si>
  <si>
    <t>史小飞</t>
  </si>
  <si>
    <t>[和平]和平热龙温泉度假村(78217595)</t>
  </si>
  <si>
    <t>水上一房一厅别墅&lt;限量特价&gt;&lt;双人入住&gt;&lt;双早&gt;</t>
  </si>
  <si>
    <t>钟丽媚</t>
  </si>
  <si>
    <t>李吉祥</t>
  </si>
  <si>
    <t>[青岛]青岛康大豪生大酒店(68264771)</t>
  </si>
  <si>
    <t>精选双床房&lt;双人入住&gt;&lt;内宾&gt;&lt;预付&gt;&lt;无早&gt;</t>
  </si>
  <si>
    <t>李银果</t>
  </si>
  <si>
    <t>甘忠仁</t>
  </si>
  <si>
    <t>[江阴]锦江都城酒店(江阴澄江万达广场店)(67324733)</t>
  </si>
  <si>
    <t>精致商务房&lt;双人入住&gt;&lt;内宾&gt;&lt;预付&gt;&lt;双早&gt;</t>
  </si>
  <si>
    <t>王普</t>
  </si>
  <si>
    <t>[英德]英德石头酒店(78167352)</t>
  </si>
  <si>
    <t>湖景双人房&lt;特惠&gt;&lt;双人入住&gt;&lt;双早&gt;</t>
  </si>
  <si>
    <t>邓林生</t>
  </si>
  <si>
    <t>，</t>
  </si>
  <si>
    <t>A211104094413481</t>
  </si>
  <si>
    <t>A211104094454481</t>
  </si>
  <si>
    <t>CNY / HKD 当前参考汇率: 1.217479306</t>
  </si>
  <si>
    <t>总计： 4215.33 CNY/
5132.08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</si>
  <si>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</si>
  <si>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</si>
  <si>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</si>
  <si>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</si>
  <si>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</si>
  <si>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</si>
  <si>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</si>
  <si>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</si>
  <si>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</si>
  <si>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</si>
  <si>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</si>
  <si>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</si>
  <si>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</si>
  <si>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</si>
  <si>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</si>
  <si>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</si>
  <si>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</si>
  <si>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2021-10-19</t>
  </si>
  <si>
    <t>2280340</t>
  </si>
  <si>
    <t>石头酒店</t>
  </si>
  <si>
    <t>2021-10-20</t>
  </si>
  <si>
    <t>退房日周结</t>
  </si>
  <si>
    <t>212.00</t>
  </si>
  <si>
    <t>RMB</t>
  </si>
  <si>
    <t>0</t>
  </si>
  <si>
    <t>0.00</t>
  </si>
  <si>
    <t>携程国内直连(DD)</t>
  </si>
  <si>
    <t>2021-10-19 21:38:30</t>
  </si>
  <si>
    <t>否</t>
  </si>
  <si>
    <t>汇智国际旅游发展有限公司</t>
  </si>
  <si>
    <t>直采</t>
  </si>
  <si>
    <t>2280255</t>
  </si>
  <si>
    <t>锦江都城酒店(江阴澄江万达广场店)</t>
  </si>
  <si>
    <t>327.38</t>
  </si>
  <si>
    <t>2021-10-19 18:54:15</t>
  </si>
  <si>
    <t>直连</t>
  </si>
  <si>
    <t>2280231</t>
  </si>
  <si>
    <t>如家商旅酒店(晋中榆次新建北路印象城店)</t>
  </si>
  <si>
    <t>179.00</t>
  </si>
  <si>
    <t>2021-10-19 18:54:01</t>
  </si>
  <si>
    <t>2280227</t>
  </si>
  <si>
    <t>青岛康大豪生大酒店</t>
  </si>
  <si>
    <t>391.43</t>
  </si>
  <si>
    <t>2021-10-19 17:46:15</t>
  </si>
  <si>
    <t>2280207</t>
  </si>
  <si>
    <t>喆啡酒店(忻州和平路店)</t>
  </si>
  <si>
    <t>240.88</t>
  </si>
  <si>
    <t>2021-10-19 16:36:59</t>
  </si>
  <si>
    <t>2280194</t>
  </si>
  <si>
    <t>和平热龙温泉度假村</t>
  </si>
  <si>
    <t>760.00</t>
  </si>
  <si>
    <t>2021-10-19 16:24:49</t>
  </si>
  <si>
    <t>2280106</t>
  </si>
  <si>
    <t>2021-10-19 12:49:45</t>
  </si>
  <si>
    <t>2280024</t>
  </si>
  <si>
    <t>177.00</t>
  </si>
  <si>
    <t>2021-10-19 09:03:41</t>
  </si>
  <si>
    <t>2021-10-18</t>
  </si>
  <si>
    <t>2279710</t>
  </si>
  <si>
    <t>锦江之星(北京后海店)</t>
  </si>
  <si>
    <t>356.02</t>
  </si>
  <si>
    <t>2021-10-18 17:13:05</t>
  </si>
  <si>
    <t>2279606</t>
  </si>
  <si>
    <t>贵阳诺富特酒店</t>
  </si>
  <si>
    <t>474.74</t>
  </si>
  <si>
    <t>2021-10-18 13:51:08</t>
  </si>
  <si>
    <t>2279598</t>
  </si>
  <si>
    <t>杭州陆羽君澜度假酒店</t>
  </si>
  <si>
    <t>502.00</t>
  </si>
  <si>
    <t>2021-10-18 13:21:59</t>
  </si>
  <si>
    <t>2021-10-17</t>
  </si>
  <si>
    <t>2279083</t>
  </si>
  <si>
    <t>354.00</t>
  </si>
  <si>
    <t>2021-10-17 14:28:34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</si>
</sst>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16575628471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44489</v>
      </c>
      <c r="H2" s="4">
        <v>1</v>
      </c>
      <c r="I2" s="4">
        <v>2</v>
      </c>
      <c r="J2" s="4">
        <v>2</v>
      </c>
      <c r="K2" s="4" t="s">
        <v>29</v>
      </c>
      <c r="L2" s="4">
        <v>354</v>
      </c>
      <c r="M2" s="4">
        <v>354</v>
      </c>
      <c r="N2" s="4" t="s">
        <v>30</v>
      </c>
      <c r="O2" s="4" t="s">
        <v>31</v>
      </c>
      <c r="P2" s="4" t="s">
        <v>32</v>
      </c>
      <c r="Q2" s="4">
        <v>0</v>
      </c>
      <c r="R2" s="6">
        <v>44486</v>
      </c>
      <c r="S2" s="5">
        <v>44504</v>
      </c>
      <c r="T2" s="4" t="s">
        <v>33</v>
      </c>
      <c r="U2" s="4">
        <v>354</v>
      </c>
      <c r="V2" s="4">
        <v>0</v>
      </c>
      <c r="W2" s="4">
        <v>0</v>
      </c>
      <c r="X2" s="4">
        <v>2279083</v>
      </c>
    </row>
    <row r="3" s="4" customFormat="1" spans="1:25">
      <c r="A3" s="4">
        <v>16585843832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44488</v>
      </c>
      <c r="G3" s="5">
        <v>44489</v>
      </c>
      <c r="H3" s="4">
        <v>1</v>
      </c>
      <c r="I3" s="4">
        <v>1</v>
      </c>
      <c r="J3" s="4">
        <v>1</v>
      </c>
      <c r="K3" s="4" t="s">
        <v>29</v>
      </c>
      <c r="L3" s="4">
        <v>502</v>
      </c>
      <c r="M3" s="4">
        <v>502</v>
      </c>
      <c r="N3" s="4" t="s">
        <v>36</v>
      </c>
      <c r="O3" s="4" t="s">
        <v>31</v>
      </c>
      <c r="P3" s="4" t="s">
        <v>32</v>
      </c>
      <c r="Q3" s="4">
        <v>0</v>
      </c>
      <c r="R3" s="6">
        <v>44487</v>
      </c>
      <c r="S3" s="5">
        <v>44504</v>
      </c>
      <c r="T3" s="4" t="s">
        <v>33</v>
      </c>
      <c r="U3" s="4">
        <v>502</v>
      </c>
      <c r="V3" s="4">
        <v>0</v>
      </c>
      <c r="W3" s="4">
        <v>0</v>
      </c>
      <c r="X3" s="4">
        <v>2279598</v>
      </c>
      <c r="Y3" s="4">
        <v>2110180005</v>
      </c>
    </row>
    <row r="4" s="4" customFormat="1" spans="1:23">
      <c r="A4" s="4">
        <v>16584949859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44488</v>
      </c>
      <c r="G4" s="5">
        <v>44489</v>
      </c>
      <c r="H4" s="4">
        <v>1</v>
      </c>
      <c r="I4" s="4">
        <v>1</v>
      </c>
      <c r="J4" s="4">
        <v>1</v>
      </c>
      <c r="K4" s="4" t="s">
        <v>29</v>
      </c>
      <c r="L4" s="4">
        <v>474.74</v>
      </c>
      <c r="M4" s="4">
        <v>474.74</v>
      </c>
      <c r="N4" s="4" t="s">
        <v>39</v>
      </c>
      <c r="O4" s="4" t="s">
        <v>31</v>
      </c>
      <c r="P4" s="4" t="s">
        <v>32</v>
      </c>
      <c r="Q4" s="4">
        <v>0</v>
      </c>
      <c r="R4" s="6">
        <v>44487</v>
      </c>
      <c r="S4" s="5">
        <v>44504</v>
      </c>
      <c r="T4" s="4" t="s">
        <v>33</v>
      </c>
      <c r="U4" s="4">
        <v>474.74</v>
      </c>
      <c r="V4" s="4">
        <v>0</v>
      </c>
      <c r="W4" s="4">
        <v>0</v>
      </c>
    </row>
    <row r="5" s="4" customFormat="1" spans="1:23">
      <c r="A5" s="4">
        <v>16590148345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44488</v>
      </c>
      <c r="G5" s="5">
        <v>44489</v>
      </c>
      <c r="H5" s="4">
        <v>1</v>
      </c>
      <c r="I5" s="4">
        <v>1</v>
      </c>
      <c r="J5" s="4">
        <v>1</v>
      </c>
      <c r="K5" s="4" t="s">
        <v>29</v>
      </c>
      <c r="L5" s="4">
        <v>356.02</v>
      </c>
      <c r="M5" s="4">
        <v>356.02</v>
      </c>
      <c r="N5" s="4" t="s">
        <v>42</v>
      </c>
      <c r="O5" s="4" t="s">
        <v>31</v>
      </c>
      <c r="P5" s="4" t="s">
        <v>32</v>
      </c>
      <c r="Q5" s="4">
        <v>0</v>
      </c>
      <c r="R5" s="6">
        <v>44487</v>
      </c>
      <c r="S5" s="5">
        <v>44504</v>
      </c>
      <c r="T5" s="4" t="s">
        <v>33</v>
      </c>
      <c r="U5" s="4">
        <v>356.02</v>
      </c>
      <c r="V5" s="4">
        <v>0</v>
      </c>
      <c r="W5" s="4">
        <v>0</v>
      </c>
    </row>
    <row r="6" s="4" customFormat="1" spans="1:24">
      <c r="A6" s="4">
        <v>16593501230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44488</v>
      </c>
      <c r="G6" s="5">
        <v>44489</v>
      </c>
      <c r="H6" s="4">
        <v>1</v>
      </c>
      <c r="I6" s="4">
        <v>1</v>
      </c>
      <c r="J6" s="4">
        <v>1</v>
      </c>
      <c r="K6" s="4" t="s">
        <v>29</v>
      </c>
      <c r="L6" s="4">
        <v>177</v>
      </c>
      <c r="M6" s="4">
        <v>177</v>
      </c>
      <c r="N6" s="4" t="s">
        <v>43</v>
      </c>
      <c r="O6" s="4" t="s">
        <v>31</v>
      </c>
      <c r="P6" s="4" t="s">
        <v>32</v>
      </c>
      <c r="Q6" s="4">
        <v>0</v>
      </c>
      <c r="R6" s="6">
        <v>44488</v>
      </c>
      <c r="S6" s="5">
        <v>44504</v>
      </c>
      <c r="T6" s="4" t="s">
        <v>33</v>
      </c>
      <c r="U6" s="4">
        <v>177</v>
      </c>
      <c r="V6" s="4">
        <v>0</v>
      </c>
      <c r="W6" s="4">
        <v>0</v>
      </c>
      <c r="X6" s="4">
        <v>2280024</v>
      </c>
    </row>
    <row r="7" s="4" customFormat="1" spans="1:24">
      <c r="A7" s="4">
        <v>16594655153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44488</v>
      </c>
      <c r="G7" s="5">
        <v>44489</v>
      </c>
      <c r="H7" s="4">
        <v>1</v>
      </c>
      <c r="I7" s="4">
        <v>1</v>
      </c>
      <c r="J7" s="4">
        <v>1</v>
      </c>
      <c r="K7" s="4" t="s">
        <v>29</v>
      </c>
      <c r="L7" s="4">
        <v>240.88</v>
      </c>
      <c r="M7" s="4">
        <v>240.88</v>
      </c>
      <c r="N7" s="4" t="s">
        <v>46</v>
      </c>
      <c r="O7" s="4" t="s">
        <v>31</v>
      </c>
      <c r="P7" s="4" t="s">
        <v>32</v>
      </c>
      <c r="Q7" s="4">
        <v>0</v>
      </c>
      <c r="R7" s="6">
        <v>44488</v>
      </c>
      <c r="S7" s="5">
        <v>44504</v>
      </c>
      <c r="T7" s="4" t="s">
        <v>33</v>
      </c>
      <c r="U7" s="4">
        <v>240.88</v>
      </c>
      <c r="V7" s="4">
        <v>0</v>
      </c>
      <c r="W7" s="4">
        <v>0</v>
      </c>
      <c r="X7" s="4">
        <v>2280106</v>
      </c>
    </row>
    <row r="8" s="4" customFormat="1" spans="1:24">
      <c r="A8" s="4">
        <v>16599163854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44488</v>
      </c>
      <c r="G8" s="5">
        <v>44489</v>
      </c>
      <c r="H8" s="4">
        <v>1</v>
      </c>
      <c r="I8" s="4">
        <v>1</v>
      </c>
      <c r="J8" s="4">
        <v>1</v>
      </c>
      <c r="K8" s="4" t="s">
        <v>29</v>
      </c>
      <c r="L8" s="4">
        <v>760</v>
      </c>
      <c r="M8" s="4">
        <v>760</v>
      </c>
      <c r="N8" s="4" t="s">
        <v>49</v>
      </c>
      <c r="O8" s="4" t="s">
        <v>31</v>
      </c>
      <c r="P8" s="4" t="s">
        <v>32</v>
      </c>
      <c r="Q8" s="4">
        <v>0</v>
      </c>
      <c r="R8" s="6">
        <v>44488</v>
      </c>
      <c r="S8" s="5">
        <v>44504</v>
      </c>
      <c r="T8" s="4" t="s">
        <v>33</v>
      </c>
      <c r="U8" s="4">
        <v>760</v>
      </c>
      <c r="V8" s="4">
        <v>0</v>
      </c>
      <c r="W8" s="4">
        <v>0</v>
      </c>
      <c r="X8" s="4">
        <v>2280194</v>
      </c>
    </row>
    <row r="9" s="4" customFormat="1" spans="1:23">
      <c r="A9" s="4">
        <v>16599410626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44488</v>
      </c>
      <c r="G9" s="5">
        <v>44489</v>
      </c>
      <c r="H9" s="4">
        <v>1</v>
      </c>
      <c r="I9" s="4">
        <v>1</v>
      </c>
      <c r="J9" s="4">
        <v>1</v>
      </c>
      <c r="K9" s="4" t="s">
        <v>29</v>
      </c>
      <c r="L9" s="4">
        <v>240.88</v>
      </c>
      <c r="M9" s="4">
        <v>240.88</v>
      </c>
      <c r="N9" s="4" t="s">
        <v>50</v>
      </c>
      <c r="O9" s="4" t="s">
        <v>31</v>
      </c>
      <c r="P9" s="4" t="s">
        <v>32</v>
      </c>
      <c r="Q9" s="4">
        <v>0</v>
      </c>
      <c r="R9" s="6">
        <v>44488</v>
      </c>
      <c r="S9" s="5">
        <v>44504</v>
      </c>
      <c r="T9" s="4" t="s">
        <v>33</v>
      </c>
      <c r="U9" s="4">
        <v>240.88</v>
      </c>
      <c r="V9" s="4">
        <v>0</v>
      </c>
      <c r="W9" s="4">
        <v>0</v>
      </c>
    </row>
    <row r="10" s="4" customFormat="1" spans="1:24">
      <c r="A10" s="4">
        <v>16600033432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44488</v>
      </c>
      <c r="G10" s="5">
        <v>44489</v>
      </c>
      <c r="H10" s="4">
        <v>1</v>
      </c>
      <c r="I10" s="4">
        <v>1</v>
      </c>
      <c r="J10" s="4">
        <v>1</v>
      </c>
      <c r="K10" s="4" t="s">
        <v>29</v>
      </c>
      <c r="L10" s="4">
        <v>391.43</v>
      </c>
      <c r="M10" s="4">
        <v>391.43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44488</v>
      </c>
      <c r="S10" s="5">
        <v>44504</v>
      </c>
      <c r="T10" s="4" t="s">
        <v>33</v>
      </c>
      <c r="U10" s="4">
        <v>391.43</v>
      </c>
      <c r="V10" s="4">
        <v>0</v>
      </c>
      <c r="W10" s="4">
        <v>0</v>
      </c>
      <c r="X10" s="4">
        <v>2280227</v>
      </c>
    </row>
    <row r="11" s="4" customFormat="1" spans="1:24">
      <c r="A11" s="4">
        <v>16600102462</v>
      </c>
      <c r="B11" s="4" t="s">
        <v>25</v>
      </c>
      <c r="C11" s="4" t="s">
        <v>26</v>
      </c>
      <c r="D11" s="4" t="s">
        <v>27</v>
      </c>
      <c r="E11" s="4" t="s">
        <v>28</v>
      </c>
      <c r="F11" s="5">
        <v>44488</v>
      </c>
      <c r="G11" s="5">
        <v>44489</v>
      </c>
      <c r="H11" s="4">
        <v>1</v>
      </c>
      <c r="I11" s="4">
        <v>1</v>
      </c>
      <c r="J11" s="4">
        <v>1</v>
      </c>
      <c r="K11" s="4" t="s">
        <v>29</v>
      </c>
      <c r="L11" s="4">
        <v>179</v>
      </c>
      <c r="M11" s="4">
        <v>179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44488</v>
      </c>
      <c r="S11" s="5">
        <v>44504</v>
      </c>
      <c r="T11" s="4" t="s">
        <v>33</v>
      </c>
      <c r="U11" s="4">
        <v>179</v>
      </c>
      <c r="V11" s="4">
        <v>0</v>
      </c>
      <c r="W11" s="4">
        <v>0</v>
      </c>
      <c r="X11" s="4">
        <v>2280231</v>
      </c>
    </row>
    <row r="12" s="4" customFormat="1" spans="1:24">
      <c r="A12" s="4">
        <v>16600507877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44488</v>
      </c>
      <c r="G12" s="5">
        <v>44489</v>
      </c>
      <c r="H12" s="4">
        <v>1</v>
      </c>
      <c r="I12" s="4">
        <v>1</v>
      </c>
      <c r="J12" s="4">
        <v>1</v>
      </c>
      <c r="K12" s="4" t="s">
        <v>29</v>
      </c>
      <c r="L12" s="4">
        <v>327.38</v>
      </c>
      <c r="M12" s="4">
        <v>327.38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44488</v>
      </c>
      <c r="S12" s="5">
        <v>44504</v>
      </c>
      <c r="T12" s="4" t="s">
        <v>33</v>
      </c>
      <c r="U12" s="4">
        <v>327.38</v>
      </c>
      <c r="V12" s="4">
        <v>0</v>
      </c>
      <c r="W12" s="4">
        <v>0</v>
      </c>
      <c r="X12" s="4">
        <v>2280255</v>
      </c>
    </row>
    <row r="13" s="4" customFormat="1" spans="1:24">
      <c r="A13" s="4">
        <v>16601401034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44488</v>
      </c>
      <c r="G13" s="5">
        <v>44489</v>
      </c>
      <c r="H13" s="4">
        <v>1</v>
      </c>
      <c r="I13" s="4">
        <v>1</v>
      </c>
      <c r="J13" s="4">
        <v>1</v>
      </c>
      <c r="K13" s="4" t="s">
        <v>29</v>
      </c>
      <c r="L13" s="4">
        <v>212</v>
      </c>
      <c r="M13" s="4">
        <v>212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44488</v>
      </c>
      <c r="S13" s="5">
        <v>44504</v>
      </c>
      <c r="T13" s="4" t="s">
        <v>33</v>
      </c>
      <c r="U13" s="4">
        <v>212</v>
      </c>
      <c r="V13" s="4">
        <v>0</v>
      </c>
      <c r="W13" s="4">
        <v>0</v>
      </c>
      <c r="X13" s="4">
        <v>2280340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C29" sqref="C29"/>
    </sheetView>
  </sheetViews>
  <sheetFormatPr defaultColWidth="9" defaultRowHeight="13.5"/>
  <cols>
    <col min="1" max="1" width="12.2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16575628471</v>
      </c>
      <c r="B2" s="5">
        <v>44487</v>
      </c>
      <c r="C2" s="5">
        <v>44489</v>
      </c>
      <c r="D2" s="4">
        <v>354</v>
      </c>
      <c r="E2" s="4" t="str">
        <f>VLOOKUP(A2,HOP!A:L,12,0)</f>
        <v>354.00</v>
      </c>
      <c r="F2" s="4" t="str">
        <f>VLOOKUP(A2,HOP!A:C,3,0)</f>
        <v>2279083</v>
      </c>
      <c r="G2" s="4">
        <f>D2-E2</f>
        <v>0</v>
      </c>
      <c r="H2" s="4" t="str">
        <f>$H$1&amp;F2</f>
        <v>，2279083</v>
      </c>
      <c r="I2" s="4" t="str">
        <f>VLOOKUP(A2,HOP!A:T,20,0)</f>
        <v>直采</v>
      </c>
    </row>
    <row r="3" s="4" customFormat="1" spans="1:9">
      <c r="A3" s="4">
        <v>16585843832</v>
      </c>
      <c r="B3" s="5">
        <v>44488</v>
      </c>
      <c r="C3" s="5">
        <v>44489</v>
      </c>
      <c r="D3" s="4">
        <v>502</v>
      </c>
      <c r="E3" s="4" t="str">
        <f>VLOOKUP(A3,HOP!A:L,12,0)</f>
        <v>502.00</v>
      </c>
      <c r="F3" s="4" t="str">
        <f>VLOOKUP(A3,HOP!A:C,3,0)</f>
        <v>2279598</v>
      </c>
      <c r="G3" s="4">
        <f t="shared" ref="G3:G13" si="0">D3-E3</f>
        <v>0</v>
      </c>
      <c r="H3" s="4" t="str">
        <f t="shared" ref="H3:H13" si="1">$H$1&amp;F3</f>
        <v>，2279598</v>
      </c>
      <c r="I3" s="4" t="str">
        <f>VLOOKUP(A3,HOP!A:T,20,0)</f>
        <v>直采</v>
      </c>
    </row>
    <row r="4" s="4" customFormat="1" spans="1:9">
      <c r="A4" s="4">
        <v>16584949859</v>
      </c>
      <c r="B4" s="5">
        <v>44488</v>
      </c>
      <c r="C4" s="5">
        <v>44489</v>
      </c>
      <c r="D4" s="4">
        <v>474.74</v>
      </c>
      <c r="E4" s="4" t="str">
        <f>VLOOKUP(A4,HOP!A:L,12,0)</f>
        <v>474.74</v>
      </c>
      <c r="F4" s="4" t="str">
        <f>VLOOKUP(A4,HOP!A:C,3,0)</f>
        <v>2279606</v>
      </c>
      <c r="G4" s="4">
        <f t="shared" si="0"/>
        <v>0</v>
      </c>
      <c r="H4" s="4" t="str">
        <f t="shared" si="1"/>
        <v>，2279606</v>
      </c>
      <c r="I4" s="4" t="str">
        <f>VLOOKUP(A4,HOP!A:T,20,0)</f>
        <v>直连</v>
      </c>
    </row>
    <row r="5" s="4" customFormat="1" spans="1:9">
      <c r="A5" s="4">
        <v>16590148345</v>
      </c>
      <c r="B5" s="5">
        <v>44488</v>
      </c>
      <c r="C5" s="5">
        <v>44489</v>
      </c>
      <c r="D5" s="4">
        <v>356.02</v>
      </c>
      <c r="E5" s="4" t="str">
        <f>VLOOKUP(A5,HOP!A:L,12,0)</f>
        <v>356.02</v>
      </c>
      <c r="F5" s="4" t="str">
        <f>VLOOKUP(A5,HOP!A:C,3,0)</f>
        <v>2279710</v>
      </c>
      <c r="G5" s="4">
        <f t="shared" si="0"/>
        <v>0</v>
      </c>
      <c r="H5" s="4" t="str">
        <f t="shared" si="1"/>
        <v>，2279710</v>
      </c>
      <c r="I5" s="4" t="str">
        <f>VLOOKUP(A5,HOP!A:T,20,0)</f>
        <v>直连</v>
      </c>
    </row>
    <row r="6" s="4" customFormat="1" spans="1:9">
      <c r="A6" s="4">
        <v>16593501230</v>
      </c>
      <c r="B6" s="5">
        <v>44488</v>
      </c>
      <c r="C6" s="5">
        <v>44489</v>
      </c>
      <c r="D6" s="4">
        <v>177</v>
      </c>
      <c r="E6" s="4" t="str">
        <f>VLOOKUP(A6,HOP!A:L,12,0)</f>
        <v>177.00</v>
      </c>
      <c r="F6" s="4" t="str">
        <f>VLOOKUP(A6,HOP!A:C,3,0)</f>
        <v>2280024</v>
      </c>
      <c r="G6" s="4">
        <f t="shared" si="0"/>
        <v>0</v>
      </c>
      <c r="H6" s="4" t="str">
        <f t="shared" si="1"/>
        <v>，2280024</v>
      </c>
      <c r="I6" s="4" t="str">
        <f>VLOOKUP(A6,HOP!A:T,20,0)</f>
        <v>直采</v>
      </c>
    </row>
    <row r="7" s="4" customFormat="1" spans="1:9">
      <c r="A7" s="4">
        <v>16594655153</v>
      </c>
      <c r="B7" s="5">
        <v>44488</v>
      </c>
      <c r="C7" s="5">
        <v>44489</v>
      </c>
      <c r="D7" s="4">
        <v>240.88</v>
      </c>
      <c r="E7" s="4" t="str">
        <f>VLOOKUP(A7,HOP!A:L,12,0)</f>
        <v>240.88</v>
      </c>
      <c r="F7" s="4" t="str">
        <f>VLOOKUP(A7,HOP!A:C,3,0)</f>
        <v>2280106</v>
      </c>
      <c r="G7" s="4">
        <f t="shared" si="0"/>
        <v>0</v>
      </c>
      <c r="H7" s="4" t="str">
        <f t="shared" si="1"/>
        <v>，2280106</v>
      </c>
      <c r="I7" s="4" t="str">
        <f>VLOOKUP(A7,HOP!A:T,20,0)</f>
        <v>直连</v>
      </c>
    </row>
    <row r="8" s="4" customFormat="1" spans="1:9">
      <c r="A8" s="4">
        <v>16599163854</v>
      </c>
      <c r="B8" s="5">
        <v>44488</v>
      </c>
      <c r="C8" s="5">
        <v>44489</v>
      </c>
      <c r="D8" s="4">
        <v>760</v>
      </c>
      <c r="E8" s="4" t="str">
        <f>VLOOKUP(A8,HOP!A:L,12,0)</f>
        <v>760.00</v>
      </c>
      <c r="F8" s="4" t="str">
        <f>VLOOKUP(A8,HOP!A:C,3,0)</f>
        <v>2280194</v>
      </c>
      <c r="G8" s="4">
        <f t="shared" si="0"/>
        <v>0</v>
      </c>
      <c r="H8" s="4" t="str">
        <f t="shared" si="1"/>
        <v>，2280194</v>
      </c>
      <c r="I8" s="4" t="str">
        <f>VLOOKUP(A8,HOP!A:T,20,0)</f>
        <v>直采</v>
      </c>
    </row>
    <row r="9" s="4" customFormat="1" spans="1:9">
      <c r="A9" s="4">
        <v>16599410626</v>
      </c>
      <c r="B9" s="5">
        <v>44488</v>
      </c>
      <c r="C9" s="5">
        <v>44489</v>
      </c>
      <c r="D9" s="4">
        <v>240.88</v>
      </c>
      <c r="E9" s="4" t="str">
        <f>VLOOKUP(A9,HOP!A:L,12,0)</f>
        <v>240.88</v>
      </c>
      <c r="F9" s="4" t="str">
        <f>VLOOKUP(A9,HOP!A:C,3,0)</f>
        <v>2280207</v>
      </c>
      <c r="G9" s="4">
        <f t="shared" si="0"/>
        <v>0</v>
      </c>
      <c r="H9" s="4" t="str">
        <f t="shared" si="1"/>
        <v>，2280207</v>
      </c>
      <c r="I9" s="4" t="str">
        <f>VLOOKUP(A9,HOP!A:T,20,0)</f>
        <v>直连</v>
      </c>
    </row>
    <row r="10" s="4" customFormat="1" spans="1:9">
      <c r="A10" s="4">
        <v>16600033432</v>
      </c>
      <c r="B10" s="5">
        <v>44488</v>
      </c>
      <c r="C10" s="5">
        <v>44489</v>
      </c>
      <c r="D10" s="4">
        <v>391.43</v>
      </c>
      <c r="E10" s="4" t="str">
        <f>VLOOKUP(A10,HOP!A:L,12,0)</f>
        <v>391.43</v>
      </c>
      <c r="F10" s="4" t="str">
        <f>VLOOKUP(A10,HOP!A:C,3,0)</f>
        <v>2280227</v>
      </c>
      <c r="G10" s="4">
        <f t="shared" si="0"/>
        <v>0</v>
      </c>
      <c r="H10" s="4" t="str">
        <f t="shared" si="1"/>
        <v>，2280227</v>
      </c>
      <c r="I10" s="4" t="str">
        <f>VLOOKUP(A10,HOP!A:T,20,0)</f>
        <v>直连</v>
      </c>
    </row>
    <row r="11" s="4" customFormat="1" spans="1:9">
      <c r="A11" s="4">
        <v>16600102462</v>
      </c>
      <c r="B11" s="5">
        <v>44488</v>
      </c>
      <c r="C11" s="5">
        <v>44489</v>
      </c>
      <c r="D11" s="4">
        <v>179</v>
      </c>
      <c r="E11" s="4" t="str">
        <f>VLOOKUP(A11,HOP!A:L,12,0)</f>
        <v>179.00</v>
      </c>
      <c r="F11" s="4" t="str">
        <f>VLOOKUP(A11,HOP!A:C,3,0)</f>
        <v>2280231</v>
      </c>
      <c r="G11" s="4">
        <f t="shared" si="0"/>
        <v>0</v>
      </c>
      <c r="H11" s="4" t="str">
        <f t="shared" si="1"/>
        <v>，2280231</v>
      </c>
      <c r="I11" s="4" t="str">
        <f>VLOOKUP(A11,HOP!A:T,20,0)</f>
        <v>直采</v>
      </c>
    </row>
    <row r="12" s="4" customFormat="1" spans="1:9">
      <c r="A12" s="4">
        <v>16600507877</v>
      </c>
      <c r="B12" s="5">
        <v>44488</v>
      </c>
      <c r="C12" s="5">
        <v>44489</v>
      </c>
      <c r="D12" s="4">
        <v>327.38</v>
      </c>
      <c r="E12" s="4" t="str">
        <f>VLOOKUP(A12,HOP!A:L,12,0)</f>
        <v>327.38</v>
      </c>
      <c r="F12" s="4" t="str">
        <f>VLOOKUP(A12,HOP!A:C,3,0)</f>
        <v>2280255</v>
      </c>
      <c r="G12" s="4">
        <f t="shared" si="0"/>
        <v>0</v>
      </c>
      <c r="H12" s="4" t="str">
        <f t="shared" si="1"/>
        <v>，2280255</v>
      </c>
      <c r="I12" s="4" t="str">
        <f>VLOOKUP(A12,HOP!A:T,20,0)</f>
        <v>直连</v>
      </c>
    </row>
    <row r="13" s="4" customFormat="1" spans="1:9">
      <c r="A13" s="4">
        <v>16601401034</v>
      </c>
      <c r="B13" s="5">
        <v>44488</v>
      </c>
      <c r="C13" s="5">
        <v>44489</v>
      </c>
      <c r="D13" s="4">
        <v>212</v>
      </c>
      <c r="E13" s="4" t="str">
        <f>VLOOKUP(A13,HOP!A:L,12,0)</f>
        <v>212.00</v>
      </c>
      <c r="F13" s="4" t="str">
        <f>VLOOKUP(A13,HOP!A:C,3,0)</f>
        <v>2280340</v>
      </c>
      <c r="G13" s="4">
        <f t="shared" si="0"/>
        <v>0</v>
      </c>
      <c r="H13" s="4" t="str">
        <f t="shared" si="1"/>
        <v>，2280340</v>
      </c>
      <c r="I13" s="4" t="str">
        <f>VLOOKUP(A13,HOP!A:T,20,0)</f>
        <v>直采</v>
      </c>
    </row>
    <row r="15" spans="4:4">
      <c r="D15" s="4">
        <f>SUM(D2:D14)</f>
        <v>4215.33</v>
      </c>
    </row>
    <row r="21" spans="1:1">
      <c r="A21" s="4" t="s">
        <v>62</v>
      </c>
    </row>
    <row r="22" spans="1:1">
      <c r="A22" s="4" t="s">
        <v>63</v>
      </c>
    </row>
    <row r="23" spans="1:1">
      <c r="A23" s="4" t="s">
        <v>64</v>
      </c>
    </row>
    <row r="24" spans="1:1">
      <c r="A24" s="4" t="s">
        <v>65</v>
      </c>
    </row>
  </sheetData>
  <autoFilter ref="A1:XFD1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16601401034</v>
      </c>
      <c r="B2" s="1" t="s">
        <v>83</v>
      </c>
      <c r="C2" s="1" t="s">
        <v>84</v>
      </c>
      <c r="D2" s="1" t="s">
        <v>85</v>
      </c>
      <c r="E2" s="1" t="s">
        <v>60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16600507877</v>
      </c>
      <c r="B3" s="1" t="s">
        <v>83</v>
      </c>
      <c r="C3" s="1" t="s">
        <v>97</v>
      </c>
      <c r="D3" s="1" t="s">
        <v>98</v>
      </c>
      <c r="E3" s="1" t="s">
        <v>57</v>
      </c>
      <c r="F3" s="1" t="s">
        <v>83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100</v>
      </c>
      <c r="R3" s="1" t="s">
        <v>94</v>
      </c>
      <c r="S3" s="1" t="s">
        <v>95</v>
      </c>
      <c r="T3" s="1" t="s">
        <v>101</v>
      </c>
    </row>
    <row r="4" s="1" customFormat="1" spans="1:20">
      <c r="A4" s="3">
        <v>16600102462</v>
      </c>
      <c r="B4" s="1" t="s">
        <v>83</v>
      </c>
      <c r="C4" s="1" t="s">
        <v>102</v>
      </c>
      <c r="D4" s="1" t="s">
        <v>103</v>
      </c>
      <c r="E4" s="1" t="s">
        <v>54</v>
      </c>
      <c r="F4" s="1" t="s">
        <v>83</v>
      </c>
      <c r="G4" s="1" t="s">
        <v>86</v>
      </c>
      <c r="H4" s="1" t="s">
        <v>87</v>
      </c>
      <c r="I4" s="1" t="s">
        <v>104</v>
      </c>
      <c r="J4" s="1" t="s">
        <v>89</v>
      </c>
      <c r="K4" s="1" t="s">
        <v>104</v>
      </c>
      <c r="L4" s="1" t="s">
        <v>104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105</v>
      </c>
      <c r="R4" s="1" t="s">
        <v>94</v>
      </c>
      <c r="S4" s="1" t="s">
        <v>95</v>
      </c>
      <c r="T4" s="1" t="s">
        <v>96</v>
      </c>
    </row>
    <row r="5" s="1" customFormat="1" spans="1:20">
      <c r="A5" s="3">
        <v>16600033432</v>
      </c>
      <c r="B5" s="1" t="s">
        <v>83</v>
      </c>
      <c r="C5" s="1" t="s">
        <v>106</v>
      </c>
      <c r="D5" s="1" t="s">
        <v>107</v>
      </c>
      <c r="E5" s="1" t="s">
        <v>53</v>
      </c>
      <c r="F5" s="1" t="s">
        <v>83</v>
      </c>
      <c r="G5" s="1" t="s">
        <v>86</v>
      </c>
      <c r="H5" s="1" t="s">
        <v>87</v>
      </c>
      <c r="I5" s="1" t="s">
        <v>108</v>
      </c>
      <c r="J5" s="1" t="s">
        <v>89</v>
      </c>
      <c r="K5" s="1" t="s">
        <v>108</v>
      </c>
      <c r="L5" s="1" t="s">
        <v>108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109</v>
      </c>
      <c r="R5" s="1" t="s">
        <v>94</v>
      </c>
      <c r="S5" s="1" t="s">
        <v>95</v>
      </c>
      <c r="T5" s="1" t="s">
        <v>101</v>
      </c>
    </row>
    <row r="6" s="1" customFormat="1" spans="1:20">
      <c r="A6" s="3">
        <v>16599410626</v>
      </c>
      <c r="B6" s="1" t="s">
        <v>83</v>
      </c>
      <c r="C6" s="1" t="s">
        <v>110</v>
      </c>
      <c r="D6" s="1" t="s">
        <v>111</v>
      </c>
      <c r="E6" s="1" t="s">
        <v>50</v>
      </c>
      <c r="F6" s="1" t="s">
        <v>83</v>
      </c>
      <c r="G6" s="1" t="s">
        <v>86</v>
      </c>
      <c r="H6" s="1" t="s">
        <v>87</v>
      </c>
      <c r="I6" s="1" t="s">
        <v>112</v>
      </c>
      <c r="J6" s="1" t="s">
        <v>89</v>
      </c>
      <c r="K6" s="1" t="s">
        <v>112</v>
      </c>
      <c r="L6" s="1" t="s">
        <v>112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113</v>
      </c>
      <c r="R6" s="1" t="s">
        <v>94</v>
      </c>
      <c r="S6" s="1" t="s">
        <v>95</v>
      </c>
      <c r="T6" s="1" t="s">
        <v>101</v>
      </c>
    </row>
    <row r="7" s="1" customFormat="1" spans="1:20">
      <c r="A7" s="3">
        <v>16599163854</v>
      </c>
      <c r="B7" s="1" t="s">
        <v>83</v>
      </c>
      <c r="C7" s="1" t="s">
        <v>114</v>
      </c>
      <c r="D7" s="1" t="s">
        <v>115</v>
      </c>
      <c r="E7" s="1" t="s">
        <v>49</v>
      </c>
      <c r="F7" s="1" t="s">
        <v>83</v>
      </c>
      <c r="G7" s="1" t="s">
        <v>86</v>
      </c>
      <c r="H7" s="1" t="s">
        <v>87</v>
      </c>
      <c r="I7" s="1" t="s">
        <v>116</v>
      </c>
      <c r="J7" s="1" t="s">
        <v>89</v>
      </c>
      <c r="K7" s="1" t="s">
        <v>116</v>
      </c>
      <c r="L7" s="1" t="s">
        <v>116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117</v>
      </c>
      <c r="R7" s="1" t="s">
        <v>94</v>
      </c>
      <c r="S7" s="1" t="s">
        <v>95</v>
      </c>
      <c r="T7" s="1" t="s">
        <v>96</v>
      </c>
    </row>
    <row r="8" s="1" customFormat="1" spans="1:20">
      <c r="A8" s="3">
        <v>16594655153</v>
      </c>
      <c r="B8" s="1" t="s">
        <v>83</v>
      </c>
      <c r="C8" s="1" t="s">
        <v>118</v>
      </c>
      <c r="D8" s="1" t="s">
        <v>111</v>
      </c>
      <c r="E8" s="1" t="s">
        <v>46</v>
      </c>
      <c r="F8" s="1" t="s">
        <v>83</v>
      </c>
      <c r="G8" s="1" t="s">
        <v>86</v>
      </c>
      <c r="H8" s="1" t="s">
        <v>87</v>
      </c>
      <c r="I8" s="1" t="s">
        <v>112</v>
      </c>
      <c r="J8" s="1" t="s">
        <v>89</v>
      </c>
      <c r="K8" s="1" t="s">
        <v>112</v>
      </c>
      <c r="L8" s="1" t="s">
        <v>112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119</v>
      </c>
      <c r="R8" s="1" t="s">
        <v>94</v>
      </c>
      <c r="S8" s="1" t="s">
        <v>95</v>
      </c>
      <c r="T8" s="1" t="s">
        <v>101</v>
      </c>
    </row>
    <row r="9" s="1" customFormat="1" spans="1:20">
      <c r="A9" s="3">
        <v>16593501230</v>
      </c>
      <c r="B9" s="1" t="s">
        <v>83</v>
      </c>
      <c r="C9" s="1" t="s">
        <v>120</v>
      </c>
      <c r="D9" s="1" t="s">
        <v>103</v>
      </c>
      <c r="E9" s="1" t="s">
        <v>43</v>
      </c>
      <c r="F9" s="1" t="s">
        <v>83</v>
      </c>
      <c r="G9" s="1" t="s">
        <v>86</v>
      </c>
      <c r="H9" s="1" t="s">
        <v>87</v>
      </c>
      <c r="I9" s="1" t="s">
        <v>121</v>
      </c>
      <c r="J9" s="1" t="s">
        <v>89</v>
      </c>
      <c r="K9" s="1" t="s">
        <v>121</v>
      </c>
      <c r="L9" s="1" t="s">
        <v>121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122</v>
      </c>
      <c r="R9" s="1" t="s">
        <v>94</v>
      </c>
      <c r="S9" s="1" t="s">
        <v>95</v>
      </c>
      <c r="T9" s="1" t="s">
        <v>96</v>
      </c>
    </row>
    <row r="10" s="1" customFormat="1" spans="1:20">
      <c r="A10" s="3">
        <v>16590148345</v>
      </c>
      <c r="B10" s="1" t="s">
        <v>123</v>
      </c>
      <c r="C10" s="1" t="s">
        <v>124</v>
      </c>
      <c r="D10" s="1" t="s">
        <v>125</v>
      </c>
      <c r="E10" s="1" t="s">
        <v>42</v>
      </c>
      <c r="F10" s="1" t="s">
        <v>83</v>
      </c>
      <c r="G10" s="1" t="s">
        <v>86</v>
      </c>
      <c r="H10" s="1" t="s">
        <v>87</v>
      </c>
      <c r="I10" s="1" t="s">
        <v>126</v>
      </c>
      <c r="J10" s="1" t="s">
        <v>89</v>
      </c>
      <c r="K10" s="1" t="s">
        <v>126</v>
      </c>
      <c r="L10" s="1" t="s">
        <v>126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127</v>
      </c>
      <c r="R10" s="1" t="s">
        <v>94</v>
      </c>
      <c r="S10" s="1" t="s">
        <v>95</v>
      </c>
      <c r="T10" s="1" t="s">
        <v>101</v>
      </c>
    </row>
    <row r="11" s="1" customFormat="1" spans="1:20">
      <c r="A11" s="3">
        <v>16584949859</v>
      </c>
      <c r="B11" s="1" t="s">
        <v>123</v>
      </c>
      <c r="C11" s="1" t="s">
        <v>128</v>
      </c>
      <c r="D11" s="1" t="s">
        <v>129</v>
      </c>
      <c r="E11" s="1" t="s">
        <v>39</v>
      </c>
      <c r="F11" s="1" t="s">
        <v>83</v>
      </c>
      <c r="G11" s="1" t="s">
        <v>86</v>
      </c>
      <c r="H11" s="1" t="s">
        <v>87</v>
      </c>
      <c r="I11" s="1" t="s">
        <v>130</v>
      </c>
      <c r="J11" s="1" t="s">
        <v>89</v>
      </c>
      <c r="K11" s="1" t="s">
        <v>130</v>
      </c>
      <c r="L11" s="1" t="s">
        <v>130</v>
      </c>
      <c r="M11" s="1" t="s">
        <v>90</v>
      </c>
      <c r="N11" s="1" t="s">
        <v>90</v>
      </c>
      <c r="O11" s="1" t="s">
        <v>91</v>
      </c>
      <c r="P11" s="1" t="s">
        <v>92</v>
      </c>
      <c r="Q11" s="1" t="s">
        <v>131</v>
      </c>
      <c r="R11" s="1" t="s">
        <v>94</v>
      </c>
      <c r="S11" s="1" t="s">
        <v>95</v>
      </c>
      <c r="T11" s="1" t="s">
        <v>101</v>
      </c>
    </row>
    <row r="12" s="1" customFormat="1" spans="1:20">
      <c r="A12" s="3">
        <v>16585843832</v>
      </c>
      <c r="B12" s="1" t="s">
        <v>123</v>
      </c>
      <c r="C12" s="1" t="s">
        <v>132</v>
      </c>
      <c r="D12" s="1" t="s">
        <v>133</v>
      </c>
      <c r="E12" s="1" t="s">
        <v>36</v>
      </c>
      <c r="F12" s="1" t="s">
        <v>83</v>
      </c>
      <c r="G12" s="1" t="s">
        <v>86</v>
      </c>
      <c r="H12" s="1" t="s">
        <v>87</v>
      </c>
      <c r="I12" s="1" t="s">
        <v>134</v>
      </c>
      <c r="J12" s="1" t="s">
        <v>89</v>
      </c>
      <c r="K12" s="1" t="s">
        <v>134</v>
      </c>
      <c r="L12" s="1" t="s">
        <v>134</v>
      </c>
      <c r="M12" s="1" t="s">
        <v>90</v>
      </c>
      <c r="N12" s="1" t="s">
        <v>90</v>
      </c>
      <c r="O12" s="1" t="s">
        <v>91</v>
      </c>
      <c r="P12" s="1" t="s">
        <v>92</v>
      </c>
      <c r="Q12" s="1" t="s">
        <v>135</v>
      </c>
      <c r="R12" s="1" t="s">
        <v>94</v>
      </c>
      <c r="S12" s="1" t="s">
        <v>95</v>
      </c>
      <c r="T12" s="1" t="s">
        <v>96</v>
      </c>
    </row>
    <row r="13" s="1" customFormat="1" spans="1:20">
      <c r="A13" s="3">
        <v>16575628471</v>
      </c>
      <c r="B13" s="1" t="s">
        <v>136</v>
      </c>
      <c r="C13" s="1" t="s">
        <v>137</v>
      </c>
      <c r="D13" s="1" t="s">
        <v>103</v>
      </c>
      <c r="E13" s="1" t="s">
        <v>30</v>
      </c>
      <c r="F13" s="1" t="s">
        <v>123</v>
      </c>
      <c r="G13" s="1" t="s">
        <v>86</v>
      </c>
      <c r="H13" s="1" t="s">
        <v>87</v>
      </c>
      <c r="I13" s="1" t="s">
        <v>138</v>
      </c>
      <c r="J13" s="1" t="s">
        <v>89</v>
      </c>
      <c r="K13" s="1" t="s">
        <v>138</v>
      </c>
      <c r="L13" s="1" t="s">
        <v>138</v>
      </c>
      <c r="M13" s="1" t="s">
        <v>90</v>
      </c>
      <c r="N13" s="1" t="s">
        <v>90</v>
      </c>
      <c r="O13" s="1" t="s">
        <v>91</v>
      </c>
      <c r="P13" s="1" t="s">
        <v>92</v>
      </c>
      <c r="Q13" s="1" t="s">
        <v>139</v>
      </c>
      <c r="R13" s="1" t="s">
        <v>94</v>
      </c>
      <c r="S13" s="1" t="s">
        <v>95</v>
      </c>
      <c r="T13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2021-11-04T01:37:27Z</dcterms:created>
  <dcterms:modified xsi:type="dcterms:W3CDTF">2021-11-04T01:45:02Z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25F751E2D4AF420B8DD57EFB191C3D33</vt:lpwstr>
  </property>
  <property fmtid="{D5CDD505-2E9C-101B-9397-08002B2CF9AE}" pid="3" name="KSOProductBuildVer">
    <vt:lpwstr>2052-11.1.0.10938</vt:lpwstr>
  </property>
</Properties>
</file>