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对账!$1:$34</definedName>
  </definedNames>
  <calcPr calcId="144525"/>
</workbook>
</file>

<file path=xl/sharedStrings.xml><?xml version="1.0" encoding="utf-8"?>
<sst xmlns="http://schemas.openxmlformats.org/spreadsheetml/2006/main" count="675" uniqueCount="202">
  <si>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</si>
  <si>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</si>
  <si>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</si>
  <si>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</si>
  <si>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</si>
  <si>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</si>
  <si>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</si>
  <si>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</si>
  <si>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</si>
  <si>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</si>
  <si>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</si>
  <si>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</si>
  <si>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</si>
  <si>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</si>
  <si>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</si>
  <si>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</si>
  <si>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</si>
  <si>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</si>
  <si>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</si>
  <si>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</si>
  <si>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</si>
  <si>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</si>
  <si>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</si>
  <si>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</si>
  <si>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</si>
  <si>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</si>
  <si>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</si>
  <si>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[和平]和平热龙温泉度假村(71638387)</t>
  </si>
  <si>
    <t>南湖东岸别墅大床房&lt;特惠专享&gt;&lt;双人入住&gt;&lt;双早&gt;</t>
  </si>
  <si>
    <t>CNY</t>
  </si>
  <si>
    <t>陈钦伟</t>
  </si>
  <si>
    <t>CA11323211104CNY</t>
  </si>
  <si>
    <t>未提现</t>
  </si>
  <si>
    <t>携程开票</t>
  </si>
  <si>
    <t>[中山]城市便捷酒店(中山板芙店)(72816125)</t>
  </si>
  <si>
    <t>标准大床房&lt;双人入住&gt;&lt;内宾&gt;&lt;预付&gt;&lt;双早&gt;</t>
  </si>
  <si>
    <t>徐梦清</t>
  </si>
  <si>
    <t>[苏州]格林豪泰智选酒店(苏州石湖苏蠡路店)(64185940)</t>
  </si>
  <si>
    <t>1.8米大床房&lt;双人入住&gt;&lt;内宾&gt;&lt;预付&gt;&lt;无早&gt;</t>
  </si>
  <si>
    <t>张冯艳</t>
  </si>
  <si>
    <t>[上海]曼哈顿酒店(上海浦江店)(70869422)</t>
  </si>
  <si>
    <t>高级大床房&lt;双人入住&gt;&lt;内宾&gt;&lt;预付&gt;&lt;双早&gt;</t>
  </si>
  <si>
    <t>顾振飞</t>
  </si>
  <si>
    <t>蔡佳灵,陈玉凤</t>
  </si>
  <si>
    <t>[嘉兴]嘉兴华美达酒店(51624797)</t>
  </si>
  <si>
    <t>豪华景观大床房A&lt;双人入住&gt;&lt;内宾&gt;&lt;预付&gt;&lt;双早&gt;</t>
  </si>
  <si>
    <t>陶铁勋</t>
  </si>
  <si>
    <t>[安顺]安顺豪生温泉度假酒店(80625373)</t>
  </si>
  <si>
    <t>轻奢大床房&lt;双人入住&gt;&lt;中宾&gt;&lt;日历房套餐高价值&gt;&lt;双早&gt;&lt;新酒店礼盒&gt;</t>
  </si>
  <si>
    <t>郁岚超</t>
  </si>
  <si>
    <t>南湖东岸别墅双床房&lt;特惠专享&gt;&lt;双人入住&gt;&lt;双早&gt;</t>
  </si>
  <si>
    <t>钟海群,叶镇荣,潘跃辉</t>
  </si>
  <si>
    <t>潘洪清</t>
  </si>
  <si>
    <t>豪华景观双床房A&lt;双人入住&gt;&lt;内宾&gt;&lt;预付&gt;&lt;双早&gt;</t>
  </si>
  <si>
    <t>桑菲</t>
  </si>
  <si>
    <t>顾亮亮</t>
  </si>
  <si>
    <t>[桐乡]花筑·乌镇悦厢人文艺术客栈(69068740)</t>
  </si>
  <si>
    <t>清趣民宿大床房&lt;双人入住&gt;&lt;内宾&gt;&lt;预付&gt;&lt;无早&gt;</t>
  </si>
  <si>
    <t>苏瑞霞</t>
  </si>
  <si>
    <t>[长垣]尚客优快捷酒店(长垣博爱路店)(71587346)</t>
  </si>
  <si>
    <t>高级双床房&lt;双人入住&gt;&lt;内宾&gt;&lt;预付&gt;&lt;无早&gt;</t>
  </si>
  <si>
    <t>杨袁超</t>
  </si>
  <si>
    <t>YD00539211031121502173</t>
  </si>
  <si>
    <t>[梅州]梅州昌盛豪生大酒店(52174186)</t>
  </si>
  <si>
    <t>豪华大床房&lt;大床&gt;&lt;特惠房&gt;&lt;双人入住&gt;&lt;日历房套餐高价值&gt;&lt;双早&gt;&lt;新酒店礼盒&gt;</t>
  </si>
  <si>
    <t>黎冬莲</t>
  </si>
  <si>
    <t>[柳州]城市便捷酒店(柳州柳工大道颐华城店)(72816207)</t>
  </si>
  <si>
    <t>特惠大床房&lt;双人入住&gt;&lt;内宾&gt;&lt;预付&gt;&lt;无早&gt;</t>
  </si>
  <si>
    <t>王卓</t>
  </si>
  <si>
    <t>[宿迁]锦江之星(宿迁项王故里幸福南路店)(78932521)</t>
  </si>
  <si>
    <t>商务房C&lt;双人入住&gt;&lt;内宾&gt;&lt;预付&gt;&lt;无早&gt;</t>
  </si>
  <si>
    <t>董勇林</t>
  </si>
  <si>
    <t>方启</t>
  </si>
  <si>
    <t>[广州]维也纳酒店(广州南湖乐园店)(71451883)</t>
  </si>
  <si>
    <t>豪华大床房&lt;双人入住&gt;&lt;内宾&gt;&lt;预付&gt;&lt;无早&gt;</t>
  </si>
  <si>
    <t>唐金梅</t>
  </si>
  <si>
    <t>[苏州]锦江之星(苏州石湖国际教育园店)(60986907)</t>
  </si>
  <si>
    <t>张连合</t>
  </si>
  <si>
    <t>韦忠坤</t>
  </si>
  <si>
    <t>豪华家庭房&lt;双人入住&gt;&lt;内宾&gt;&lt;预付&gt;&lt;无早&gt;</t>
  </si>
  <si>
    <t>艾广强</t>
  </si>
  <si>
    <t>[金华]锦江之星(金华宾虹路店)(60983597)</t>
  </si>
  <si>
    <t>鲁敏</t>
  </si>
  <si>
    <t>[杭州]锦江之星品尚(杭州滨江大学城浦沿地铁站酒店)(65383582)</t>
  </si>
  <si>
    <t>商务标准房B&lt;双人入住&gt;&lt;内宾&gt;&lt;预付&gt;&lt;无早&gt;</t>
  </si>
  <si>
    <t>李冰</t>
  </si>
  <si>
    <t>调整</t>
  </si>
  <si>
    <t>[海阳]派酒店(海阳汽车站商业中心店)(71570907)</t>
  </si>
  <si>
    <t>商务大床房&lt;双人入住&gt;&lt;内宾&gt;&lt;预付&gt;&lt;无早&gt;</t>
  </si>
  <si>
    <t>姜延洁</t>
  </si>
  <si>
    <t>,</t>
  </si>
  <si>
    <t>202110311114470021</t>
  </si>
  <si>
    <t>房集</t>
  </si>
  <si>
    <t>202110311427220021</t>
  </si>
  <si>
    <t>A211104095951481</t>
  </si>
  <si>
    <t>A211104100031481</t>
  </si>
  <si>
    <t>i211104095853 房集：715.7元</t>
  </si>
  <si>
    <t>CNY / HKD 当前参考汇率: 1.217479306</t>
  </si>
  <si>
    <t>总计： 8164.75 CNY/
9940.41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</si>
  <si>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</si>
  <si>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</si>
  <si>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</si>
  <si>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</si>
  <si>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</si>
  <si>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</si>
  <si>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</si>
  <si>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</si>
  <si>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</si>
  <si>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</si>
  <si>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</si>
  <si>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</si>
  <si>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</si>
  <si>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</si>
  <si>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</si>
  <si>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</si>
  <si>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</si>
  <si>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2021-10-31</t>
  </si>
  <si>
    <t>2286858</t>
  </si>
  <si>
    <t>锦江之星品尚(杭州滨江大学城浦沿地铁站酒店)</t>
  </si>
  <si>
    <t>2021-11-01</t>
  </si>
  <si>
    <t>退房日月结</t>
  </si>
  <si>
    <t>221.33</t>
  </si>
  <si>
    <t>RMB</t>
  </si>
  <si>
    <t>0</t>
  </si>
  <si>
    <t>0.00</t>
  </si>
  <si>
    <t>携程汇智国内直连</t>
  </si>
  <si>
    <t>2021-10-31 23:16:29</t>
  </si>
  <si>
    <t>否</t>
  </si>
  <si>
    <t>汇智国际旅游发展有限公司</t>
  </si>
  <si>
    <t>直连</t>
  </si>
  <si>
    <t>2286853</t>
  </si>
  <si>
    <t>锦江之星(金华宾虹路店)</t>
  </si>
  <si>
    <t>155.28</t>
  </si>
  <si>
    <t>2021-10-31 22:57:33</t>
  </si>
  <si>
    <t>2286838</t>
  </si>
  <si>
    <t>维也纳酒店(广州南湖乐园店)</t>
  </si>
  <si>
    <t>299.89</t>
  </si>
  <si>
    <t>2021-10-31 22:25:49</t>
  </si>
  <si>
    <t>2286696</t>
  </si>
  <si>
    <t>城市便捷酒店(柳州柳工大道颐华城店)</t>
  </si>
  <si>
    <t>175.51</t>
  </si>
  <si>
    <t>2021-10-31 18:05:20</t>
  </si>
  <si>
    <t>2286633</t>
  </si>
  <si>
    <t>锦江之星(苏州石湖国际教育园店)</t>
  </si>
  <si>
    <t>163.99</t>
  </si>
  <si>
    <t>2021-10-31 16:23:07</t>
  </si>
  <si>
    <t>2286629</t>
  </si>
  <si>
    <t>290.79</t>
  </si>
  <si>
    <t>2021-10-31 16:15:45</t>
  </si>
  <si>
    <t>2286589</t>
  </si>
  <si>
    <t>曼哈顿酒店(上海浦江店)</t>
  </si>
  <si>
    <t>368.10</t>
  </si>
  <si>
    <t>2021-10-31 14:57:02</t>
  </si>
  <si>
    <t>2286580</t>
  </si>
  <si>
    <t>锦江之星（宿迁项王故里幸福南路店）</t>
  </si>
  <si>
    <t>135.24</t>
  </si>
  <si>
    <t>2021-10-31 14:37:42</t>
  </si>
  <si>
    <t>2286577</t>
  </si>
  <si>
    <t>2021-10-31 14:32:28</t>
  </si>
  <si>
    <t>2286559</t>
  </si>
  <si>
    <t>梅州昌盛豪生大酒店</t>
  </si>
  <si>
    <t>538.56</t>
  </si>
  <si>
    <t>2021-10-31 13:48:08</t>
  </si>
  <si>
    <t>直采</t>
  </si>
  <si>
    <t>2286525</t>
  </si>
  <si>
    <t>尚客优快捷酒店(长垣博爱路店)</t>
  </si>
  <si>
    <t>135.30</t>
  </si>
  <si>
    <t>2021-10-31 12:15:04</t>
  </si>
  <si>
    <t>2286509</t>
  </si>
  <si>
    <t>花筑·乌镇悦厢人文艺术客栈</t>
  </si>
  <si>
    <t>139.83</t>
  </si>
  <si>
    <t>2021-10-31 11:54:42</t>
  </si>
  <si>
    <t>2286494</t>
  </si>
  <si>
    <t>嘉兴华美达酒店</t>
  </si>
  <si>
    <t>372.69</t>
  </si>
  <si>
    <t>2021-10-31 11:33:35</t>
  </si>
  <si>
    <t>2286486</t>
  </si>
  <si>
    <t>和平热龙温泉度假村</t>
  </si>
  <si>
    <t>450.00</t>
  </si>
  <si>
    <t>2021-10-31 11:10:14</t>
  </si>
  <si>
    <t>2286483</t>
  </si>
  <si>
    <t>1350.00</t>
  </si>
  <si>
    <t>2021-10-31 11:10:21</t>
  </si>
  <si>
    <t>2286461</t>
  </si>
  <si>
    <t>2021-10-31 10:05:36</t>
  </si>
  <si>
    <t>2021-10-30</t>
  </si>
  <si>
    <t>2286163</t>
  </si>
  <si>
    <t>2021-10-30 19:55:25</t>
  </si>
  <si>
    <t>2286124</t>
  </si>
  <si>
    <t>2021-10-30 19:09:07</t>
  </si>
  <si>
    <t>2021-10-29</t>
  </si>
  <si>
    <t>2285294</t>
  </si>
  <si>
    <t>格林豪泰(苏州石湖苏蠡路店)</t>
  </si>
  <si>
    <t>155.75</t>
  </si>
  <si>
    <t>2021-10-29 18:15:31</t>
  </si>
  <si>
    <t>2285005</t>
  </si>
  <si>
    <t>城市便捷酒店(中山板芙店)</t>
  </si>
  <si>
    <t>612.54</t>
  </si>
  <si>
    <t>2021-10-29 11:52:25</t>
  </si>
  <si>
    <t>2021-10-26</t>
  </si>
  <si>
    <t>2283517</t>
  </si>
  <si>
    <t>2021-10-26 16:07:27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</si>
</sst>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4" borderId="2" applyNumberFormat="0" applyFont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9" fillId="17" borderId="7" applyNumberFormat="0" applyAlignment="0" applyProtection="0">
      <alignment vertical="center"/>
    </xf>
    <xf numFmtId="0" fontId="20" fillId="17" borderId="1" applyNumberFormat="0" applyAlignment="0" applyProtection="0">
      <alignment vertical="center"/>
    </xf>
    <xf numFmtId="0" fontId="10" fillId="9" borderId="3" applyNumberFormat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  <xf numFmtId="0" fontId="3" fillId="0" borderId="0" xfId="0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5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3">
      <c r="A2" s="4">
        <v>16667940128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44500</v>
      </c>
      <c r="G2" s="5">
        <v>44501</v>
      </c>
      <c r="H2" s="4">
        <v>1</v>
      </c>
      <c r="I2" s="4">
        <v>1</v>
      </c>
      <c r="J2" s="4">
        <v>1</v>
      </c>
      <c r="K2" s="4" t="s">
        <v>29</v>
      </c>
      <c r="L2" s="4">
        <v>450</v>
      </c>
      <c r="M2" s="4">
        <v>450</v>
      </c>
      <c r="N2" s="4" t="s">
        <v>30</v>
      </c>
      <c r="O2" s="4" t="s">
        <v>31</v>
      </c>
      <c r="P2" s="4" t="s">
        <v>32</v>
      </c>
      <c r="Q2" s="4">
        <v>0</v>
      </c>
      <c r="R2" s="6">
        <v>44495</v>
      </c>
      <c r="S2" s="5">
        <v>44504</v>
      </c>
      <c r="T2" s="4" t="s">
        <v>33</v>
      </c>
      <c r="U2" s="4">
        <v>450</v>
      </c>
      <c r="V2" s="4">
        <v>0</v>
      </c>
      <c r="W2" s="4">
        <v>0</v>
      </c>
    </row>
    <row r="3" s="4" customFormat="1" spans="1:23">
      <c r="A3" s="4">
        <v>16691763831</v>
      </c>
      <c r="B3" s="4" t="s">
        <v>25</v>
      </c>
      <c r="C3" s="4" t="s">
        <v>26</v>
      </c>
      <c r="D3" s="4" t="s">
        <v>34</v>
      </c>
      <c r="E3" s="4" t="s">
        <v>35</v>
      </c>
      <c r="F3" s="5">
        <v>44498</v>
      </c>
      <c r="G3" s="5">
        <v>44501</v>
      </c>
      <c r="H3" s="4">
        <v>1</v>
      </c>
      <c r="I3" s="4">
        <v>3</v>
      </c>
      <c r="J3" s="4">
        <v>3</v>
      </c>
      <c r="K3" s="4" t="s">
        <v>29</v>
      </c>
      <c r="L3" s="4">
        <v>612.54</v>
      </c>
      <c r="M3" s="4">
        <v>612.54</v>
      </c>
      <c r="N3" s="4" t="s">
        <v>36</v>
      </c>
      <c r="O3" s="4" t="s">
        <v>31</v>
      </c>
      <c r="P3" s="4" t="s">
        <v>32</v>
      </c>
      <c r="Q3" s="4">
        <v>0</v>
      </c>
      <c r="R3" s="6">
        <v>44498</v>
      </c>
      <c r="S3" s="5">
        <v>44504</v>
      </c>
      <c r="T3" s="4" t="s">
        <v>33</v>
      </c>
      <c r="U3" s="4">
        <v>612.54</v>
      </c>
      <c r="V3" s="4">
        <v>0</v>
      </c>
      <c r="W3" s="4">
        <v>0</v>
      </c>
    </row>
    <row r="4" s="4" customFormat="1" spans="1:24">
      <c r="A4" s="4">
        <v>16693603789</v>
      </c>
      <c r="B4" s="4" t="s">
        <v>25</v>
      </c>
      <c r="C4" s="4" t="s">
        <v>26</v>
      </c>
      <c r="D4" s="4" t="s">
        <v>37</v>
      </c>
      <c r="E4" s="4" t="s">
        <v>38</v>
      </c>
      <c r="F4" s="5">
        <v>44500</v>
      </c>
      <c r="G4" s="5">
        <v>44501</v>
      </c>
      <c r="H4" s="4">
        <v>1</v>
      </c>
      <c r="I4" s="4">
        <v>1</v>
      </c>
      <c r="J4" s="4">
        <v>1</v>
      </c>
      <c r="K4" s="4" t="s">
        <v>29</v>
      </c>
      <c r="L4" s="4">
        <v>155.75</v>
      </c>
      <c r="M4" s="4">
        <v>155.75</v>
      </c>
      <c r="N4" s="4" t="s">
        <v>39</v>
      </c>
      <c r="O4" s="4" t="s">
        <v>31</v>
      </c>
      <c r="P4" s="4" t="s">
        <v>32</v>
      </c>
      <c r="Q4" s="4">
        <v>0</v>
      </c>
      <c r="R4" s="6">
        <v>44498</v>
      </c>
      <c r="S4" s="5">
        <v>44504</v>
      </c>
      <c r="T4" s="4" t="s">
        <v>33</v>
      </c>
      <c r="U4" s="4">
        <v>155.75</v>
      </c>
      <c r="V4" s="4">
        <v>0</v>
      </c>
      <c r="W4" s="4">
        <v>0</v>
      </c>
      <c r="X4" s="4">
        <v>2285294</v>
      </c>
    </row>
    <row r="5" s="4" customFormat="1" spans="1:24">
      <c r="A5" s="4">
        <v>16706153614</v>
      </c>
      <c r="B5" s="4" t="s">
        <v>25</v>
      </c>
      <c r="C5" s="4" t="s">
        <v>26</v>
      </c>
      <c r="D5" s="4" t="s">
        <v>40</v>
      </c>
      <c r="E5" s="4" t="s">
        <v>41</v>
      </c>
      <c r="F5" s="5">
        <v>44500</v>
      </c>
      <c r="G5" s="5">
        <v>44501</v>
      </c>
      <c r="H5" s="4">
        <v>1</v>
      </c>
      <c r="I5" s="4">
        <v>1</v>
      </c>
      <c r="J5" s="4">
        <v>1</v>
      </c>
      <c r="K5" s="4" t="s">
        <v>29</v>
      </c>
      <c r="L5" s="4">
        <v>368.1</v>
      </c>
      <c r="M5" s="4">
        <v>368.1</v>
      </c>
      <c r="N5" s="4" t="s">
        <v>42</v>
      </c>
      <c r="O5" s="4" t="s">
        <v>31</v>
      </c>
      <c r="P5" s="4" t="s">
        <v>32</v>
      </c>
      <c r="Q5" s="4">
        <v>0</v>
      </c>
      <c r="R5" s="6">
        <v>44499</v>
      </c>
      <c r="S5" s="5">
        <v>44504</v>
      </c>
      <c r="T5" s="4" t="s">
        <v>33</v>
      </c>
      <c r="U5" s="4">
        <v>368.1</v>
      </c>
      <c r="V5" s="4">
        <v>0</v>
      </c>
      <c r="W5" s="4">
        <v>0</v>
      </c>
      <c r="X5" s="4">
        <v>2286124</v>
      </c>
    </row>
    <row r="6" s="4" customFormat="1" spans="1:24">
      <c r="A6" s="4">
        <v>16706416708</v>
      </c>
      <c r="B6" s="4" t="s">
        <v>25</v>
      </c>
      <c r="C6" s="4" t="s">
        <v>26</v>
      </c>
      <c r="D6" s="4" t="s">
        <v>40</v>
      </c>
      <c r="E6" s="4" t="s">
        <v>41</v>
      </c>
      <c r="F6" s="5">
        <v>44500</v>
      </c>
      <c r="G6" s="5">
        <v>44501</v>
      </c>
      <c r="H6" s="4">
        <v>1</v>
      </c>
      <c r="I6" s="4">
        <v>1</v>
      </c>
      <c r="J6" s="4">
        <v>1</v>
      </c>
      <c r="K6" s="4" t="s">
        <v>29</v>
      </c>
      <c r="L6" s="4">
        <v>368.1</v>
      </c>
      <c r="M6" s="4">
        <v>368.1</v>
      </c>
      <c r="N6" s="4" t="s">
        <v>43</v>
      </c>
      <c r="O6" s="4" t="s">
        <v>31</v>
      </c>
      <c r="P6" s="4" t="s">
        <v>32</v>
      </c>
      <c r="Q6" s="4">
        <v>0</v>
      </c>
      <c r="R6" s="6">
        <v>44499</v>
      </c>
      <c r="S6" s="5">
        <v>44504</v>
      </c>
      <c r="T6" s="4" t="s">
        <v>33</v>
      </c>
      <c r="U6" s="4">
        <v>368.1</v>
      </c>
      <c r="V6" s="4">
        <v>0</v>
      </c>
      <c r="W6" s="4">
        <v>0</v>
      </c>
      <c r="X6" s="4">
        <v>2286163</v>
      </c>
    </row>
    <row r="7" s="4" customFormat="1" spans="1:24">
      <c r="A7" s="4">
        <v>16708157286</v>
      </c>
      <c r="B7" s="4" t="s">
        <v>25</v>
      </c>
      <c r="C7" s="4" t="s">
        <v>26</v>
      </c>
      <c r="D7" s="4" t="s">
        <v>44</v>
      </c>
      <c r="E7" s="4" t="s">
        <v>45</v>
      </c>
      <c r="F7" s="5">
        <v>44500</v>
      </c>
      <c r="G7" s="5">
        <v>44501</v>
      </c>
      <c r="H7" s="4">
        <v>1</v>
      </c>
      <c r="I7" s="4">
        <v>1</v>
      </c>
      <c r="J7" s="4">
        <v>1</v>
      </c>
      <c r="K7" s="4" t="s">
        <v>29</v>
      </c>
      <c r="L7" s="4">
        <v>372.69</v>
      </c>
      <c r="M7" s="4">
        <v>372.69</v>
      </c>
      <c r="N7" s="4" t="s">
        <v>46</v>
      </c>
      <c r="O7" s="4" t="s">
        <v>31</v>
      </c>
      <c r="P7" s="4" t="s">
        <v>32</v>
      </c>
      <c r="Q7" s="4">
        <v>0</v>
      </c>
      <c r="R7" s="6">
        <v>44500</v>
      </c>
      <c r="S7" s="5">
        <v>44504</v>
      </c>
      <c r="T7" s="4" t="s">
        <v>33</v>
      </c>
      <c r="U7" s="4">
        <v>372.69</v>
      </c>
      <c r="V7" s="4">
        <v>0</v>
      </c>
      <c r="W7" s="4">
        <v>0</v>
      </c>
      <c r="X7" s="4">
        <v>2286461</v>
      </c>
    </row>
    <row r="8" s="4" customFormat="1" spans="1:23">
      <c r="A8" s="4">
        <v>16708237935</v>
      </c>
      <c r="B8" s="4" t="s">
        <v>25</v>
      </c>
      <c r="C8" s="4" t="s">
        <v>26</v>
      </c>
      <c r="D8" s="4" t="s">
        <v>47</v>
      </c>
      <c r="E8" s="4" t="s">
        <v>48</v>
      </c>
      <c r="F8" s="5">
        <v>44500</v>
      </c>
      <c r="G8" s="5">
        <v>44501</v>
      </c>
      <c r="H8" s="4">
        <v>1</v>
      </c>
      <c r="I8" s="4">
        <v>1</v>
      </c>
      <c r="J8" s="4">
        <v>1</v>
      </c>
      <c r="K8" s="4" t="s">
        <v>29</v>
      </c>
      <c r="L8" s="4">
        <v>357.85</v>
      </c>
      <c r="M8" s="4">
        <v>357.85</v>
      </c>
      <c r="N8" s="4" t="s">
        <v>49</v>
      </c>
      <c r="O8" s="4" t="s">
        <v>31</v>
      </c>
      <c r="P8" s="4" t="s">
        <v>32</v>
      </c>
      <c r="Q8" s="4">
        <v>0</v>
      </c>
      <c r="R8" s="6">
        <v>44500</v>
      </c>
      <c r="S8" s="5">
        <v>44504</v>
      </c>
      <c r="T8" s="4" t="s">
        <v>33</v>
      </c>
      <c r="U8" s="4">
        <v>357.85</v>
      </c>
      <c r="V8" s="4">
        <v>0</v>
      </c>
      <c r="W8" s="4">
        <v>0</v>
      </c>
    </row>
    <row r="9" s="4" customFormat="1" spans="1:23">
      <c r="A9" s="4">
        <v>16708306424</v>
      </c>
      <c r="B9" s="4" t="s">
        <v>25</v>
      </c>
      <c r="C9" s="4" t="s">
        <v>26</v>
      </c>
      <c r="D9" s="4" t="s">
        <v>27</v>
      </c>
      <c r="E9" s="4" t="s">
        <v>50</v>
      </c>
      <c r="F9" s="5">
        <v>44500</v>
      </c>
      <c r="G9" s="5">
        <v>44501</v>
      </c>
      <c r="H9" s="4">
        <v>3</v>
      </c>
      <c r="I9" s="4">
        <v>1</v>
      </c>
      <c r="J9" s="4">
        <v>3</v>
      </c>
      <c r="K9" s="4" t="s">
        <v>29</v>
      </c>
      <c r="L9" s="4">
        <v>1350</v>
      </c>
      <c r="M9" s="4">
        <v>1350</v>
      </c>
      <c r="N9" s="4" t="s">
        <v>51</v>
      </c>
      <c r="O9" s="4" t="s">
        <v>31</v>
      </c>
      <c r="P9" s="4" t="s">
        <v>32</v>
      </c>
      <c r="Q9" s="4">
        <v>0</v>
      </c>
      <c r="R9" s="6">
        <v>44500</v>
      </c>
      <c r="S9" s="5">
        <v>44504</v>
      </c>
      <c r="T9" s="4" t="s">
        <v>33</v>
      </c>
      <c r="U9" s="4">
        <v>1350</v>
      </c>
      <c r="V9" s="4">
        <v>0</v>
      </c>
      <c r="W9" s="4">
        <v>0</v>
      </c>
    </row>
    <row r="10" s="4" customFormat="1" spans="1:23">
      <c r="A10" s="4">
        <v>16708306622</v>
      </c>
      <c r="B10" s="4" t="s">
        <v>25</v>
      </c>
      <c r="C10" s="4" t="s">
        <v>26</v>
      </c>
      <c r="D10" s="4" t="s">
        <v>27</v>
      </c>
      <c r="E10" s="4" t="s">
        <v>28</v>
      </c>
      <c r="F10" s="5">
        <v>44500</v>
      </c>
      <c r="G10" s="5">
        <v>44501</v>
      </c>
      <c r="H10" s="4">
        <v>1</v>
      </c>
      <c r="I10" s="4">
        <v>1</v>
      </c>
      <c r="J10" s="4">
        <v>1</v>
      </c>
      <c r="K10" s="4" t="s">
        <v>29</v>
      </c>
      <c r="L10" s="4">
        <v>450</v>
      </c>
      <c r="M10" s="4">
        <v>450</v>
      </c>
      <c r="N10" s="4" t="s">
        <v>52</v>
      </c>
      <c r="O10" s="4" t="s">
        <v>31</v>
      </c>
      <c r="P10" s="4" t="s">
        <v>32</v>
      </c>
      <c r="Q10" s="4">
        <v>0</v>
      </c>
      <c r="R10" s="6">
        <v>44500</v>
      </c>
      <c r="S10" s="5">
        <v>44504</v>
      </c>
      <c r="T10" s="4" t="s">
        <v>33</v>
      </c>
      <c r="U10" s="4">
        <v>450</v>
      </c>
      <c r="V10" s="4">
        <v>0</v>
      </c>
      <c r="W10" s="4">
        <v>0</v>
      </c>
    </row>
    <row r="11" s="4" customFormat="1" spans="1:24">
      <c r="A11" s="4">
        <v>16708377322</v>
      </c>
      <c r="B11" s="4" t="s">
        <v>25</v>
      </c>
      <c r="C11" s="4" t="s">
        <v>26</v>
      </c>
      <c r="D11" s="4" t="s">
        <v>44</v>
      </c>
      <c r="E11" s="4" t="s">
        <v>53</v>
      </c>
      <c r="F11" s="5">
        <v>44500</v>
      </c>
      <c r="G11" s="5">
        <v>44501</v>
      </c>
      <c r="H11" s="4">
        <v>1</v>
      </c>
      <c r="I11" s="4">
        <v>1</v>
      </c>
      <c r="J11" s="4">
        <v>1</v>
      </c>
      <c r="K11" s="4" t="s">
        <v>29</v>
      </c>
      <c r="L11" s="4">
        <v>372.69</v>
      </c>
      <c r="M11" s="4">
        <v>372.69</v>
      </c>
      <c r="N11" s="4" t="s">
        <v>54</v>
      </c>
      <c r="O11" s="4" t="s">
        <v>31</v>
      </c>
      <c r="P11" s="4" t="s">
        <v>32</v>
      </c>
      <c r="Q11" s="4">
        <v>0</v>
      </c>
      <c r="R11" s="6">
        <v>44500</v>
      </c>
      <c r="S11" s="5">
        <v>44504</v>
      </c>
      <c r="T11" s="4" t="s">
        <v>33</v>
      </c>
      <c r="U11" s="4">
        <v>372.69</v>
      </c>
      <c r="V11" s="4">
        <v>0</v>
      </c>
      <c r="W11" s="4">
        <v>0</v>
      </c>
      <c r="X11" s="4">
        <v>2286494</v>
      </c>
    </row>
    <row r="12" s="4" customFormat="1" spans="1:23">
      <c r="A12" s="4">
        <v>16708474168</v>
      </c>
      <c r="B12" s="4" t="s">
        <v>25</v>
      </c>
      <c r="C12" s="4" t="s">
        <v>26</v>
      </c>
      <c r="D12" s="4" t="s">
        <v>47</v>
      </c>
      <c r="E12" s="4" t="s">
        <v>48</v>
      </c>
      <c r="F12" s="5">
        <v>44500</v>
      </c>
      <c r="G12" s="5">
        <v>44501</v>
      </c>
      <c r="H12" s="4">
        <v>1</v>
      </c>
      <c r="I12" s="4">
        <v>1</v>
      </c>
      <c r="J12" s="4">
        <v>1</v>
      </c>
      <c r="K12" s="4" t="s">
        <v>29</v>
      </c>
      <c r="L12" s="4">
        <v>357.85</v>
      </c>
      <c r="M12" s="4">
        <v>357.85</v>
      </c>
      <c r="N12" s="4" t="s">
        <v>55</v>
      </c>
      <c r="O12" s="4" t="s">
        <v>31</v>
      </c>
      <c r="P12" s="4" t="s">
        <v>32</v>
      </c>
      <c r="Q12" s="4">
        <v>0</v>
      </c>
      <c r="R12" s="6">
        <v>44500</v>
      </c>
      <c r="S12" s="5">
        <v>44504</v>
      </c>
      <c r="T12" s="4" t="s">
        <v>33</v>
      </c>
      <c r="U12" s="4">
        <v>357.85</v>
      </c>
      <c r="V12" s="4">
        <v>0</v>
      </c>
      <c r="W12" s="4">
        <v>0</v>
      </c>
    </row>
    <row r="13" s="4" customFormat="1" spans="1:23">
      <c r="A13" s="4">
        <v>16708518567</v>
      </c>
      <c r="B13" s="4" t="s">
        <v>25</v>
      </c>
      <c r="C13" s="4" t="s">
        <v>26</v>
      </c>
      <c r="D13" s="4" t="s">
        <v>56</v>
      </c>
      <c r="E13" s="4" t="s">
        <v>57</v>
      </c>
      <c r="F13" s="5">
        <v>44500</v>
      </c>
      <c r="G13" s="5">
        <v>44501</v>
      </c>
      <c r="H13" s="4">
        <v>1</v>
      </c>
      <c r="I13" s="4">
        <v>1</v>
      </c>
      <c r="J13" s="4">
        <v>1</v>
      </c>
      <c r="K13" s="4" t="s">
        <v>29</v>
      </c>
      <c r="L13" s="4">
        <v>139.83</v>
      </c>
      <c r="M13" s="4">
        <v>139.83</v>
      </c>
      <c r="N13" s="4" t="s">
        <v>58</v>
      </c>
      <c r="O13" s="4" t="s">
        <v>31</v>
      </c>
      <c r="P13" s="4" t="s">
        <v>32</v>
      </c>
      <c r="Q13" s="4">
        <v>0</v>
      </c>
      <c r="R13" s="6">
        <v>44500</v>
      </c>
      <c r="S13" s="5">
        <v>44504</v>
      </c>
      <c r="T13" s="4" t="s">
        <v>33</v>
      </c>
      <c r="U13" s="4">
        <v>139.83</v>
      </c>
      <c r="V13" s="4">
        <v>0</v>
      </c>
      <c r="W13" s="4">
        <v>0</v>
      </c>
    </row>
    <row r="14" s="4" customFormat="1" spans="1:25">
      <c r="A14" s="4">
        <v>16708592207</v>
      </c>
      <c r="B14" s="4" t="s">
        <v>25</v>
      </c>
      <c r="C14" s="4" t="s">
        <v>26</v>
      </c>
      <c r="D14" s="4" t="s">
        <v>59</v>
      </c>
      <c r="E14" s="4" t="s">
        <v>60</v>
      </c>
      <c r="F14" s="5">
        <v>44500</v>
      </c>
      <c r="G14" s="5">
        <v>44501</v>
      </c>
      <c r="H14" s="4">
        <v>1</v>
      </c>
      <c r="I14" s="4">
        <v>1</v>
      </c>
      <c r="J14" s="4">
        <v>1</v>
      </c>
      <c r="K14" s="4" t="s">
        <v>29</v>
      </c>
      <c r="L14" s="4">
        <v>135.3</v>
      </c>
      <c r="M14" s="4">
        <v>135.3</v>
      </c>
      <c r="N14" s="4" t="s">
        <v>61</v>
      </c>
      <c r="O14" s="4" t="s">
        <v>31</v>
      </c>
      <c r="P14" s="4" t="s">
        <v>32</v>
      </c>
      <c r="Q14" s="4">
        <v>0</v>
      </c>
      <c r="R14" s="6">
        <v>44500</v>
      </c>
      <c r="S14" s="5">
        <v>44504</v>
      </c>
      <c r="T14" s="4" t="s">
        <v>33</v>
      </c>
      <c r="U14" s="4">
        <v>135.3</v>
      </c>
      <c r="V14" s="4">
        <v>0</v>
      </c>
      <c r="W14" s="4">
        <v>0</v>
      </c>
      <c r="X14" s="4">
        <v>2286525</v>
      </c>
      <c r="Y14" s="4" t="s">
        <v>62</v>
      </c>
    </row>
    <row r="15" s="4" customFormat="1" spans="1:24">
      <c r="A15" s="4">
        <v>16708919987</v>
      </c>
      <c r="B15" s="4" t="s">
        <v>25</v>
      </c>
      <c r="C15" s="4" t="s">
        <v>26</v>
      </c>
      <c r="D15" s="4" t="s">
        <v>63</v>
      </c>
      <c r="E15" s="4" t="s">
        <v>64</v>
      </c>
      <c r="F15" s="5">
        <v>44500</v>
      </c>
      <c r="G15" s="5">
        <v>44501</v>
      </c>
      <c r="H15" s="4">
        <v>1</v>
      </c>
      <c r="I15" s="4">
        <v>1</v>
      </c>
      <c r="J15" s="4">
        <v>1</v>
      </c>
      <c r="K15" s="4" t="s">
        <v>29</v>
      </c>
      <c r="L15" s="4">
        <v>538.56</v>
      </c>
      <c r="M15" s="4">
        <v>538.56</v>
      </c>
      <c r="N15" s="4" t="s">
        <v>65</v>
      </c>
      <c r="O15" s="4" t="s">
        <v>31</v>
      </c>
      <c r="P15" s="4" t="s">
        <v>32</v>
      </c>
      <c r="Q15" s="4">
        <v>0</v>
      </c>
      <c r="R15" s="6">
        <v>44500</v>
      </c>
      <c r="S15" s="5">
        <v>44504</v>
      </c>
      <c r="T15" s="4" t="s">
        <v>33</v>
      </c>
      <c r="U15" s="4">
        <v>538.56</v>
      </c>
      <c r="V15" s="4">
        <v>0</v>
      </c>
      <c r="W15" s="4">
        <v>0</v>
      </c>
      <c r="X15" s="4">
        <v>2286559</v>
      </c>
    </row>
    <row r="16" s="4" customFormat="1" spans="1:23">
      <c r="A16" s="4">
        <v>16709068144</v>
      </c>
      <c r="B16" s="4" t="s">
        <v>25</v>
      </c>
      <c r="C16" s="4" t="s">
        <v>26</v>
      </c>
      <c r="D16" s="4" t="s">
        <v>66</v>
      </c>
      <c r="E16" s="4" t="s">
        <v>67</v>
      </c>
      <c r="F16" s="5">
        <v>44500</v>
      </c>
      <c r="G16" s="5">
        <v>44501</v>
      </c>
      <c r="H16" s="4">
        <v>1</v>
      </c>
      <c r="I16" s="4">
        <v>1</v>
      </c>
      <c r="J16" s="4">
        <v>1</v>
      </c>
      <c r="K16" s="4" t="s">
        <v>29</v>
      </c>
      <c r="L16" s="4">
        <v>175.51</v>
      </c>
      <c r="M16" s="4">
        <v>175.51</v>
      </c>
      <c r="N16" s="4" t="s">
        <v>68</v>
      </c>
      <c r="O16" s="4" t="s">
        <v>31</v>
      </c>
      <c r="P16" s="4" t="s">
        <v>32</v>
      </c>
      <c r="Q16" s="4">
        <v>0</v>
      </c>
      <c r="R16" s="6">
        <v>44500</v>
      </c>
      <c r="S16" s="5">
        <v>44504</v>
      </c>
      <c r="T16" s="4" t="s">
        <v>33</v>
      </c>
      <c r="U16" s="4">
        <v>175.51</v>
      </c>
      <c r="V16" s="4">
        <v>0</v>
      </c>
      <c r="W16" s="4">
        <v>0</v>
      </c>
    </row>
    <row r="17" s="4" customFormat="1" spans="1:24">
      <c r="A17" s="4">
        <v>16709080021</v>
      </c>
      <c r="B17" s="4" t="s">
        <v>25</v>
      </c>
      <c r="C17" s="4" t="s">
        <v>26</v>
      </c>
      <c r="D17" s="4" t="s">
        <v>69</v>
      </c>
      <c r="E17" s="4" t="s">
        <v>70</v>
      </c>
      <c r="F17" s="5">
        <v>44500</v>
      </c>
      <c r="G17" s="5">
        <v>44501</v>
      </c>
      <c r="H17" s="4">
        <v>1</v>
      </c>
      <c r="I17" s="4">
        <v>1</v>
      </c>
      <c r="J17" s="4">
        <v>1</v>
      </c>
      <c r="K17" s="4" t="s">
        <v>29</v>
      </c>
      <c r="L17" s="4">
        <v>135.24</v>
      </c>
      <c r="M17" s="4">
        <v>135.24</v>
      </c>
      <c r="N17" s="4" t="s">
        <v>71</v>
      </c>
      <c r="O17" s="4" t="s">
        <v>31</v>
      </c>
      <c r="P17" s="4" t="s">
        <v>32</v>
      </c>
      <c r="Q17" s="4">
        <v>0</v>
      </c>
      <c r="R17" s="6">
        <v>44500</v>
      </c>
      <c r="S17" s="5">
        <v>44504</v>
      </c>
      <c r="T17" s="4" t="s">
        <v>33</v>
      </c>
      <c r="U17" s="4">
        <v>135.24</v>
      </c>
      <c r="V17" s="4">
        <v>0</v>
      </c>
      <c r="W17" s="4">
        <v>0</v>
      </c>
      <c r="X17" s="4">
        <v>2286580</v>
      </c>
    </row>
    <row r="18" s="4" customFormat="1" spans="1:23">
      <c r="A18" s="4">
        <v>16709144582</v>
      </c>
      <c r="B18" s="4" t="s">
        <v>25</v>
      </c>
      <c r="C18" s="4" t="s">
        <v>26</v>
      </c>
      <c r="D18" s="4" t="s">
        <v>40</v>
      </c>
      <c r="E18" s="4" t="s">
        <v>41</v>
      </c>
      <c r="F18" s="5">
        <v>44500</v>
      </c>
      <c r="G18" s="5">
        <v>44501</v>
      </c>
      <c r="H18" s="4">
        <v>1</v>
      </c>
      <c r="I18" s="4">
        <v>1</v>
      </c>
      <c r="J18" s="4">
        <v>1</v>
      </c>
      <c r="K18" s="4" t="s">
        <v>29</v>
      </c>
      <c r="L18" s="4">
        <v>368.1</v>
      </c>
      <c r="M18" s="4">
        <v>368.1</v>
      </c>
      <c r="N18" s="4" t="s">
        <v>72</v>
      </c>
      <c r="O18" s="4" t="s">
        <v>31</v>
      </c>
      <c r="P18" s="4" t="s">
        <v>32</v>
      </c>
      <c r="Q18" s="4">
        <v>0</v>
      </c>
      <c r="R18" s="6">
        <v>44500</v>
      </c>
      <c r="S18" s="5">
        <v>44504</v>
      </c>
      <c r="T18" s="4" t="s">
        <v>33</v>
      </c>
      <c r="U18" s="4">
        <v>368.1</v>
      </c>
      <c r="V18" s="4">
        <v>0</v>
      </c>
      <c r="W18" s="4">
        <v>0</v>
      </c>
    </row>
    <row r="19" s="4" customFormat="1" spans="1:25">
      <c r="A19" s="4">
        <v>16709354612</v>
      </c>
      <c r="B19" s="4" t="s">
        <v>25</v>
      </c>
      <c r="C19" s="4" t="s">
        <v>26</v>
      </c>
      <c r="D19" s="4" t="s">
        <v>73</v>
      </c>
      <c r="E19" s="4" t="s">
        <v>74</v>
      </c>
      <c r="F19" s="5">
        <v>44500</v>
      </c>
      <c r="G19" s="5">
        <v>44501</v>
      </c>
      <c r="H19" s="4">
        <v>1</v>
      </c>
      <c r="I19" s="4">
        <v>1</v>
      </c>
      <c r="J19" s="4">
        <v>1</v>
      </c>
      <c r="K19" s="4" t="s">
        <v>29</v>
      </c>
      <c r="L19" s="4">
        <v>290.79</v>
      </c>
      <c r="M19" s="4">
        <v>290.79</v>
      </c>
      <c r="N19" s="4" t="s">
        <v>75</v>
      </c>
      <c r="O19" s="4" t="s">
        <v>31</v>
      </c>
      <c r="P19" s="4" t="s">
        <v>32</v>
      </c>
      <c r="Q19" s="4">
        <v>0</v>
      </c>
      <c r="R19" s="6">
        <v>44500</v>
      </c>
      <c r="S19" s="5">
        <v>44504</v>
      </c>
      <c r="T19" s="4" t="s">
        <v>33</v>
      </c>
      <c r="U19" s="4">
        <v>290.79</v>
      </c>
      <c r="V19" s="4">
        <v>0</v>
      </c>
      <c r="W19" s="4">
        <v>0</v>
      </c>
      <c r="X19" s="4">
        <v>2286629</v>
      </c>
      <c r="Y19" s="4">
        <v>103994170924</v>
      </c>
    </row>
    <row r="20" s="4" customFormat="1" spans="1:25">
      <c r="A20" s="4">
        <v>16709410473</v>
      </c>
      <c r="B20" s="4" t="s">
        <v>25</v>
      </c>
      <c r="C20" s="4" t="s">
        <v>26</v>
      </c>
      <c r="D20" s="4" t="s">
        <v>76</v>
      </c>
      <c r="E20" s="4" t="s">
        <v>70</v>
      </c>
      <c r="F20" s="5">
        <v>44500</v>
      </c>
      <c r="G20" s="5">
        <v>44501</v>
      </c>
      <c r="H20" s="4">
        <v>1</v>
      </c>
      <c r="I20" s="4">
        <v>1</v>
      </c>
      <c r="J20" s="4">
        <v>1</v>
      </c>
      <c r="K20" s="4" t="s">
        <v>29</v>
      </c>
      <c r="L20" s="4">
        <v>163.99</v>
      </c>
      <c r="M20" s="4">
        <v>163.99</v>
      </c>
      <c r="N20" s="4" t="s">
        <v>77</v>
      </c>
      <c r="O20" s="4" t="s">
        <v>31</v>
      </c>
      <c r="P20" s="4" t="s">
        <v>32</v>
      </c>
      <c r="Q20" s="4">
        <v>0</v>
      </c>
      <c r="R20" s="6">
        <v>44500</v>
      </c>
      <c r="S20" s="5">
        <v>44504</v>
      </c>
      <c r="T20" s="4" t="s">
        <v>33</v>
      </c>
      <c r="U20" s="4">
        <v>163.99</v>
      </c>
      <c r="V20" s="4">
        <v>0</v>
      </c>
      <c r="W20" s="4">
        <v>0</v>
      </c>
      <c r="X20" s="4">
        <v>2286633</v>
      </c>
      <c r="Y20" s="4">
        <v>103994190134</v>
      </c>
    </row>
    <row r="21" s="4" customFormat="1" spans="1:24">
      <c r="A21" s="4">
        <v>16709760683</v>
      </c>
      <c r="B21" s="4" t="s">
        <v>25</v>
      </c>
      <c r="C21" s="4" t="s">
        <v>26</v>
      </c>
      <c r="D21" s="4" t="s">
        <v>66</v>
      </c>
      <c r="E21" s="4" t="s">
        <v>67</v>
      </c>
      <c r="F21" s="5">
        <v>44500</v>
      </c>
      <c r="G21" s="5">
        <v>44501</v>
      </c>
      <c r="H21" s="4">
        <v>1</v>
      </c>
      <c r="I21" s="4">
        <v>1</v>
      </c>
      <c r="J21" s="4">
        <v>1</v>
      </c>
      <c r="K21" s="4" t="s">
        <v>29</v>
      </c>
      <c r="L21" s="4">
        <v>175.51</v>
      </c>
      <c r="M21" s="4">
        <v>175.51</v>
      </c>
      <c r="N21" s="4" t="s">
        <v>78</v>
      </c>
      <c r="O21" s="4" t="s">
        <v>31</v>
      </c>
      <c r="P21" s="4" t="s">
        <v>32</v>
      </c>
      <c r="Q21" s="4">
        <v>0</v>
      </c>
      <c r="R21" s="6">
        <v>44500</v>
      </c>
      <c r="S21" s="5">
        <v>44504</v>
      </c>
      <c r="T21" s="4" t="s">
        <v>33</v>
      </c>
      <c r="U21" s="4">
        <v>175.51</v>
      </c>
      <c r="V21" s="4">
        <v>0</v>
      </c>
      <c r="W21" s="4">
        <v>0</v>
      </c>
      <c r="X21" s="4">
        <v>2286696</v>
      </c>
    </row>
    <row r="22" s="4" customFormat="1" spans="1:25">
      <c r="A22" s="4">
        <v>16710668280</v>
      </c>
      <c r="B22" s="4" t="s">
        <v>25</v>
      </c>
      <c r="C22" s="4" t="s">
        <v>26</v>
      </c>
      <c r="D22" s="4" t="s">
        <v>73</v>
      </c>
      <c r="E22" s="4" t="s">
        <v>79</v>
      </c>
      <c r="F22" s="5">
        <v>44500</v>
      </c>
      <c r="G22" s="5">
        <v>44501</v>
      </c>
      <c r="H22" s="4">
        <v>1</v>
      </c>
      <c r="I22" s="4">
        <v>1</v>
      </c>
      <c r="J22" s="4">
        <v>1</v>
      </c>
      <c r="K22" s="4" t="s">
        <v>29</v>
      </c>
      <c r="L22" s="4">
        <v>299.89</v>
      </c>
      <c r="M22" s="4">
        <v>299.89</v>
      </c>
      <c r="N22" s="4" t="s">
        <v>80</v>
      </c>
      <c r="O22" s="4" t="s">
        <v>31</v>
      </c>
      <c r="P22" s="4" t="s">
        <v>32</v>
      </c>
      <c r="Q22" s="4">
        <v>0</v>
      </c>
      <c r="R22" s="6">
        <v>44500</v>
      </c>
      <c r="S22" s="5">
        <v>44504</v>
      </c>
      <c r="T22" s="4" t="s">
        <v>33</v>
      </c>
      <c r="U22" s="4">
        <v>299.89</v>
      </c>
      <c r="V22" s="4">
        <v>0</v>
      </c>
      <c r="W22" s="4">
        <v>0</v>
      </c>
      <c r="X22" s="4">
        <v>2286838</v>
      </c>
      <c r="Y22" s="4">
        <v>103994928964</v>
      </c>
    </row>
    <row r="23" s="4" customFormat="1" spans="1:25">
      <c r="A23" s="4">
        <v>16710762361</v>
      </c>
      <c r="B23" s="4" t="s">
        <v>25</v>
      </c>
      <c r="C23" s="4" t="s">
        <v>26</v>
      </c>
      <c r="D23" s="4" t="s">
        <v>81</v>
      </c>
      <c r="E23" s="4" t="s">
        <v>70</v>
      </c>
      <c r="F23" s="5">
        <v>44500</v>
      </c>
      <c r="G23" s="5">
        <v>44501</v>
      </c>
      <c r="H23" s="4">
        <v>1</v>
      </c>
      <c r="I23" s="4">
        <v>1</v>
      </c>
      <c r="J23" s="4">
        <v>1</v>
      </c>
      <c r="K23" s="4" t="s">
        <v>29</v>
      </c>
      <c r="L23" s="4">
        <v>155.28</v>
      </c>
      <c r="M23" s="4">
        <v>155.28</v>
      </c>
      <c r="N23" s="4" t="s">
        <v>82</v>
      </c>
      <c r="O23" s="4" t="s">
        <v>31</v>
      </c>
      <c r="P23" s="4" t="s">
        <v>32</v>
      </c>
      <c r="Q23" s="4">
        <v>0</v>
      </c>
      <c r="R23" s="6">
        <v>44500</v>
      </c>
      <c r="S23" s="5">
        <v>44504</v>
      </c>
      <c r="T23" s="4" t="s">
        <v>33</v>
      </c>
      <c r="U23" s="4">
        <v>155.28</v>
      </c>
      <c r="V23" s="4">
        <v>0</v>
      </c>
      <c r="W23" s="4">
        <v>0</v>
      </c>
      <c r="X23" s="4">
        <v>2286853</v>
      </c>
      <c r="Y23" s="4">
        <v>103994986604</v>
      </c>
    </row>
    <row r="24" s="4" customFormat="1" spans="1:25">
      <c r="A24" s="4">
        <v>16710812161</v>
      </c>
      <c r="B24" s="4" t="s">
        <v>25</v>
      </c>
      <c r="C24" s="4" t="s">
        <v>26</v>
      </c>
      <c r="D24" s="4" t="s">
        <v>83</v>
      </c>
      <c r="E24" s="4" t="s">
        <v>84</v>
      </c>
      <c r="F24" s="5">
        <v>44500</v>
      </c>
      <c r="G24" s="5">
        <v>44501</v>
      </c>
      <c r="H24" s="4">
        <v>1</v>
      </c>
      <c r="I24" s="4">
        <v>1</v>
      </c>
      <c r="J24" s="4">
        <v>1</v>
      </c>
      <c r="K24" s="4" t="s">
        <v>29</v>
      </c>
      <c r="L24" s="4">
        <v>221.33</v>
      </c>
      <c r="M24" s="4">
        <v>221.33</v>
      </c>
      <c r="N24" s="4" t="s">
        <v>85</v>
      </c>
      <c r="O24" s="4" t="s">
        <v>31</v>
      </c>
      <c r="P24" s="4" t="s">
        <v>32</v>
      </c>
      <c r="Q24" s="4">
        <v>0</v>
      </c>
      <c r="R24" s="6">
        <v>44500</v>
      </c>
      <c r="S24" s="5">
        <v>44504</v>
      </c>
      <c r="T24" s="4" t="s">
        <v>33</v>
      </c>
      <c r="U24" s="4">
        <v>221.33</v>
      </c>
      <c r="V24" s="4">
        <v>0</v>
      </c>
      <c r="W24" s="4">
        <v>0</v>
      </c>
      <c r="X24" s="4">
        <v>2286858</v>
      </c>
      <c r="Y24" s="4">
        <v>103995017334</v>
      </c>
    </row>
    <row r="25" s="4" customFormat="1" spans="1:23">
      <c r="A25" s="4">
        <v>16470727769</v>
      </c>
      <c r="B25" s="4" t="s">
        <v>25</v>
      </c>
      <c r="C25" s="4" t="s">
        <v>86</v>
      </c>
      <c r="D25" s="4" t="s">
        <v>87</v>
      </c>
      <c r="E25" s="4" t="s">
        <v>88</v>
      </c>
      <c r="F25" s="5">
        <v>44474</v>
      </c>
      <c r="G25" s="5">
        <v>44475</v>
      </c>
      <c r="H25" s="4">
        <v>1</v>
      </c>
      <c r="I25" s="4">
        <v>1</v>
      </c>
      <c r="J25" s="4">
        <v>1</v>
      </c>
      <c r="K25" s="4" t="s">
        <v>29</v>
      </c>
      <c r="L25" s="4">
        <v>149.85</v>
      </c>
      <c r="M25" s="4">
        <v>149.85</v>
      </c>
      <c r="N25" s="4" t="s">
        <v>89</v>
      </c>
      <c r="O25" s="4" t="s">
        <v>31</v>
      </c>
      <c r="P25" s="4" t="s">
        <v>32</v>
      </c>
      <c r="Q25" s="4">
        <v>0</v>
      </c>
      <c r="R25" s="6">
        <v>44474</v>
      </c>
      <c r="S25" s="5">
        <v>44504</v>
      </c>
      <c r="T25" s="4" t="s">
        <v>33</v>
      </c>
      <c r="U25" s="4">
        <v>149.85</v>
      </c>
      <c r="V25" s="4">
        <v>0</v>
      </c>
      <c r="W25" s="4">
        <v>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34"/>
  <sheetViews>
    <sheetView tabSelected="1" workbookViewId="0">
      <selection activeCell="E34" sqref="E34"/>
    </sheetView>
  </sheetViews>
  <sheetFormatPr defaultColWidth="9" defaultRowHeight="13.5"/>
  <cols>
    <col min="1" max="1" width="13.125" style="4" customWidth="1"/>
    <col min="2" max="2" width="11.5" style="4"/>
    <col min="3" max="3" width="10.375" style="4"/>
    <col min="4" max="16358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90</v>
      </c>
    </row>
    <row r="2" s="4" customFormat="1" spans="1:9">
      <c r="A2" s="4">
        <v>16667940128</v>
      </c>
      <c r="B2" s="5">
        <v>44500</v>
      </c>
      <c r="C2" s="5">
        <v>44501</v>
      </c>
      <c r="D2" s="4">
        <v>450</v>
      </c>
      <c r="E2" s="4" t="str">
        <f>VLOOKUP(A2,HOP!A:L,12,0)</f>
        <v>450.00</v>
      </c>
      <c r="F2" s="4" t="str">
        <f>VLOOKUP(A2,HOP!A:C,3,0)</f>
        <v>2283517</v>
      </c>
      <c r="G2" s="4">
        <f>D2-E2</f>
        <v>0</v>
      </c>
      <c r="H2" s="4" t="str">
        <f>$H$1&amp;F2</f>
        <v>,2283517</v>
      </c>
      <c r="I2" s="4" t="str">
        <f>VLOOKUP(A2,HOP!A:T,20,0)</f>
        <v>直采</v>
      </c>
    </row>
    <row r="3" s="4" customFormat="1" spans="1:9">
      <c r="A3" s="4">
        <v>16691763831</v>
      </c>
      <c r="B3" s="5">
        <v>44498</v>
      </c>
      <c r="C3" s="5">
        <v>44501</v>
      </c>
      <c r="D3" s="4">
        <v>612.54</v>
      </c>
      <c r="E3" s="4" t="str">
        <f>VLOOKUP(A3,HOP!A:L,12,0)</f>
        <v>612.54</v>
      </c>
      <c r="F3" s="4" t="str">
        <f>VLOOKUP(A3,HOP!A:C,3,0)</f>
        <v>2285005</v>
      </c>
      <c r="G3" s="4">
        <f t="shared" ref="G3:G25" si="0">D3-E3</f>
        <v>0</v>
      </c>
      <c r="H3" s="4" t="str">
        <f t="shared" ref="H3:H25" si="1">$H$1&amp;F3</f>
        <v>,2285005</v>
      </c>
      <c r="I3" s="4" t="str">
        <f>VLOOKUP(A3,HOP!A:T,20,0)</f>
        <v>直连</v>
      </c>
    </row>
    <row r="4" s="4" customFormat="1" spans="1:9">
      <c r="A4" s="4">
        <v>16693603789</v>
      </c>
      <c r="B4" s="5">
        <v>44500</v>
      </c>
      <c r="C4" s="5">
        <v>44501</v>
      </c>
      <c r="D4" s="4">
        <v>155.75</v>
      </c>
      <c r="E4" s="4" t="str">
        <f>VLOOKUP(A4,HOP!A:L,12,0)</f>
        <v>155.75</v>
      </c>
      <c r="F4" s="4" t="str">
        <f>VLOOKUP(A4,HOP!A:C,3,0)</f>
        <v>2285294</v>
      </c>
      <c r="G4" s="4">
        <f t="shared" si="0"/>
        <v>0</v>
      </c>
      <c r="H4" s="4" t="str">
        <f t="shared" si="1"/>
        <v>,2285294</v>
      </c>
      <c r="I4" s="4" t="str">
        <f>VLOOKUP(A4,HOP!A:T,20,0)</f>
        <v>直连</v>
      </c>
    </row>
    <row r="5" s="4" customFormat="1" spans="1:9">
      <c r="A5" s="4">
        <v>16706153614</v>
      </c>
      <c r="B5" s="5">
        <v>44500</v>
      </c>
      <c r="C5" s="5">
        <v>44501</v>
      </c>
      <c r="D5" s="4">
        <v>368.1</v>
      </c>
      <c r="E5" s="4" t="str">
        <f>VLOOKUP(A5,HOP!A:L,12,0)</f>
        <v>368.10</v>
      </c>
      <c r="F5" s="4" t="str">
        <f>VLOOKUP(A5,HOP!A:C,3,0)</f>
        <v>2286124</v>
      </c>
      <c r="G5" s="4">
        <f t="shared" si="0"/>
        <v>0</v>
      </c>
      <c r="H5" s="4" t="str">
        <f t="shared" si="1"/>
        <v>,2286124</v>
      </c>
      <c r="I5" s="4" t="str">
        <f>VLOOKUP(A5,HOP!A:T,20,0)</f>
        <v>直连</v>
      </c>
    </row>
    <row r="6" s="4" customFormat="1" spans="1:9">
      <c r="A6" s="4">
        <v>16706416708</v>
      </c>
      <c r="B6" s="5">
        <v>44500</v>
      </c>
      <c r="C6" s="5">
        <v>44501</v>
      </c>
      <c r="D6" s="4">
        <v>368.1</v>
      </c>
      <c r="E6" s="4" t="str">
        <f>VLOOKUP(A6,HOP!A:L,12,0)</f>
        <v>368.10</v>
      </c>
      <c r="F6" s="4" t="str">
        <f>VLOOKUP(A6,HOP!A:C,3,0)</f>
        <v>2286163</v>
      </c>
      <c r="G6" s="4">
        <f t="shared" si="0"/>
        <v>0</v>
      </c>
      <c r="H6" s="4" t="str">
        <f t="shared" si="1"/>
        <v>,2286163</v>
      </c>
      <c r="I6" s="4" t="str">
        <f>VLOOKUP(A6,HOP!A:T,20,0)</f>
        <v>直连</v>
      </c>
    </row>
    <row r="7" s="4" customFormat="1" spans="1:9">
      <c r="A7" s="4">
        <v>16708157286</v>
      </c>
      <c r="B7" s="5">
        <v>44500</v>
      </c>
      <c r="C7" s="5">
        <v>44501</v>
      </c>
      <c r="D7" s="4">
        <v>372.69</v>
      </c>
      <c r="E7" s="4" t="str">
        <f>VLOOKUP(A7,HOP!A:L,12,0)</f>
        <v>372.69</v>
      </c>
      <c r="F7" s="4" t="str">
        <f>VLOOKUP(A7,HOP!A:C,3,0)</f>
        <v>2286461</v>
      </c>
      <c r="G7" s="4">
        <f t="shared" si="0"/>
        <v>0</v>
      </c>
      <c r="H7" s="4" t="str">
        <f t="shared" si="1"/>
        <v>,2286461</v>
      </c>
      <c r="I7" s="4" t="str">
        <f>VLOOKUP(A7,HOP!A:T,20,0)</f>
        <v>直连</v>
      </c>
    </row>
    <row r="8" s="4" customFormat="1" hidden="1" spans="1:10">
      <c r="A8" s="4">
        <v>16708237935</v>
      </c>
      <c r="B8" s="5">
        <v>44500</v>
      </c>
      <c r="C8" s="5">
        <v>44501</v>
      </c>
      <c r="D8" s="4">
        <v>357.85</v>
      </c>
      <c r="E8" s="4">
        <v>357.85</v>
      </c>
      <c r="F8" s="7" t="s">
        <v>91</v>
      </c>
      <c r="G8" s="4">
        <f t="shared" si="0"/>
        <v>0</v>
      </c>
      <c r="H8" s="4" t="str">
        <f t="shared" si="1"/>
        <v>,202110311114470021</v>
      </c>
      <c r="I8" s="4" t="s">
        <v>92</v>
      </c>
      <c r="J8" s="4">
        <v>10.31</v>
      </c>
    </row>
    <row r="9" s="4" customFormat="1" spans="1:9">
      <c r="A9" s="4">
        <v>16708306424</v>
      </c>
      <c r="B9" s="5">
        <v>44500</v>
      </c>
      <c r="C9" s="5">
        <v>44501</v>
      </c>
      <c r="D9" s="4">
        <v>1350</v>
      </c>
      <c r="E9" s="4" t="str">
        <f>VLOOKUP(A9,HOP!A:L,12,0)</f>
        <v>1350.00</v>
      </c>
      <c r="F9" s="4" t="str">
        <f>VLOOKUP(A9,HOP!A:C,3,0)</f>
        <v>2286483</v>
      </c>
      <c r="G9" s="4">
        <f t="shared" si="0"/>
        <v>0</v>
      </c>
      <c r="H9" s="4" t="str">
        <f t="shared" si="1"/>
        <v>,2286483</v>
      </c>
      <c r="I9" s="4" t="str">
        <f>VLOOKUP(A9,HOP!A:T,20,0)</f>
        <v>直采</v>
      </c>
    </row>
    <row r="10" s="4" customFormat="1" spans="1:9">
      <c r="A10" s="4">
        <v>16708306622</v>
      </c>
      <c r="B10" s="5">
        <v>44500</v>
      </c>
      <c r="C10" s="5">
        <v>44501</v>
      </c>
      <c r="D10" s="4">
        <v>450</v>
      </c>
      <c r="E10" s="4" t="str">
        <f>VLOOKUP(A10,HOP!A:L,12,0)</f>
        <v>450.00</v>
      </c>
      <c r="F10" s="4" t="str">
        <f>VLOOKUP(A10,HOP!A:C,3,0)</f>
        <v>2286486</v>
      </c>
      <c r="G10" s="4">
        <f t="shared" si="0"/>
        <v>0</v>
      </c>
      <c r="H10" s="4" t="str">
        <f t="shared" si="1"/>
        <v>,2286486</v>
      </c>
      <c r="I10" s="4" t="str">
        <f>VLOOKUP(A10,HOP!A:T,20,0)</f>
        <v>直采</v>
      </c>
    </row>
    <row r="11" s="4" customFormat="1" spans="1:9">
      <c r="A11" s="4">
        <v>16708377322</v>
      </c>
      <c r="B11" s="5">
        <v>44500</v>
      </c>
      <c r="C11" s="5">
        <v>44501</v>
      </c>
      <c r="D11" s="4">
        <v>372.69</v>
      </c>
      <c r="E11" s="4" t="str">
        <f>VLOOKUP(A11,HOP!A:L,12,0)</f>
        <v>372.69</v>
      </c>
      <c r="F11" s="4" t="str">
        <f>VLOOKUP(A11,HOP!A:C,3,0)</f>
        <v>2286494</v>
      </c>
      <c r="G11" s="4">
        <f t="shared" si="0"/>
        <v>0</v>
      </c>
      <c r="H11" s="4" t="str">
        <f t="shared" si="1"/>
        <v>,2286494</v>
      </c>
      <c r="I11" s="4" t="str">
        <f>VLOOKUP(A11,HOP!A:T,20,0)</f>
        <v>直连</v>
      </c>
    </row>
    <row r="12" s="4" customFormat="1" hidden="1" spans="1:10">
      <c r="A12" s="4">
        <v>16708474168</v>
      </c>
      <c r="B12" s="5">
        <v>44500</v>
      </c>
      <c r="C12" s="5">
        <v>44501</v>
      </c>
      <c r="D12" s="4">
        <v>357.85</v>
      </c>
      <c r="E12" s="4">
        <v>357.85</v>
      </c>
      <c r="F12" s="7" t="s">
        <v>93</v>
      </c>
      <c r="G12" s="4">
        <f t="shared" si="0"/>
        <v>0</v>
      </c>
      <c r="H12" s="4" t="str">
        <f t="shared" si="1"/>
        <v>,202110311427220021</v>
      </c>
      <c r="I12" s="4" t="s">
        <v>92</v>
      </c>
      <c r="J12" s="4">
        <v>10.31</v>
      </c>
    </row>
    <row r="13" s="4" customFormat="1" spans="1:9">
      <c r="A13" s="4">
        <v>16708518567</v>
      </c>
      <c r="B13" s="5">
        <v>44500</v>
      </c>
      <c r="C13" s="5">
        <v>44501</v>
      </c>
      <c r="D13" s="4">
        <v>139.83</v>
      </c>
      <c r="E13" s="4" t="str">
        <f>VLOOKUP(A13,HOP!A:L,12,0)</f>
        <v>139.83</v>
      </c>
      <c r="F13" s="4" t="str">
        <f>VLOOKUP(A13,HOP!A:C,3,0)</f>
        <v>2286509</v>
      </c>
      <c r="G13" s="4">
        <f t="shared" si="0"/>
        <v>0</v>
      </c>
      <c r="H13" s="4" t="str">
        <f t="shared" si="1"/>
        <v>,2286509</v>
      </c>
      <c r="I13" s="4" t="str">
        <f>VLOOKUP(A13,HOP!A:T,20,0)</f>
        <v>直连</v>
      </c>
    </row>
    <row r="14" s="4" customFormat="1" spans="1:9">
      <c r="A14" s="4">
        <v>16708592207</v>
      </c>
      <c r="B14" s="5">
        <v>44500</v>
      </c>
      <c r="C14" s="5">
        <v>44501</v>
      </c>
      <c r="D14" s="4">
        <v>135.3</v>
      </c>
      <c r="E14" s="4" t="str">
        <f>VLOOKUP(A14,HOP!A:L,12,0)</f>
        <v>135.30</v>
      </c>
      <c r="F14" s="4" t="str">
        <f>VLOOKUP(A14,HOP!A:C,3,0)</f>
        <v>2286525</v>
      </c>
      <c r="G14" s="4">
        <f t="shared" si="0"/>
        <v>0</v>
      </c>
      <c r="H14" s="4" t="str">
        <f t="shared" si="1"/>
        <v>,2286525</v>
      </c>
      <c r="I14" s="4" t="str">
        <f>VLOOKUP(A14,HOP!A:T,20,0)</f>
        <v>直连</v>
      </c>
    </row>
    <row r="15" s="4" customFormat="1" spans="1:9">
      <c r="A15" s="4">
        <v>16708919987</v>
      </c>
      <c r="B15" s="5">
        <v>44500</v>
      </c>
      <c r="C15" s="5">
        <v>44501</v>
      </c>
      <c r="D15" s="4">
        <v>538.56</v>
      </c>
      <c r="E15" s="4" t="str">
        <f>VLOOKUP(A15,HOP!A:L,12,0)</f>
        <v>538.56</v>
      </c>
      <c r="F15" s="4" t="str">
        <f>VLOOKUP(A15,HOP!A:C,3,0)</f>
        <v>2286559</v>
      </c>
      <c r="G15" s="4">
        <f t="shared" si="0"/>
        <v>0</v>
      </c>
      <c r="H15" s="4" t="str">
        <f t="shared" si="1"/>
        <v>,2286559</v>
      </c>
      <c r="I15" s="4" t="str">
        <f>VLOOKUP(A15,HOP!A:T,20,0)</f>
        <v>直采</v>
      </c>
    </row>
    <row r="16" s="4" customFormat="1" spans="1:9">
      <c r="A16" s="4">
        <v>16709068144</v>
      </c>
      <c r="B16" s="5">
        <v>44500</v>
      </c>
      <c r="C16" s="5">
        <v>44501</v>
      </c>
      <c r="D16" s="4">
        <v>175.51</v>
      </c>
      <c r="E16" s="4" t="str">
        <f>VLOOKUP(A16,HOP!A:L,12,0)</f>
        <v>175.51</v>
      </c>
      <c r="F16" s="4" t="str">
        <f>VLOOKUP(A16,HOP!A:C,3,0)</f>
        <v>2286577</v>
      </c>
      <c r="G16" s="4">
        <f t="shared" si="0"/>
        <v>0</v>
      </c>
      <c r="H16" s="4" t="str">
        <f t="shared" si="1"/>
        <v>,2286577</v>
      </c>
      <c r="I16" s="4" t="str">
        <f>VLOOKUP(A16,HOP!A:T,20,0)</f>
        <v>直连</v>
      </c>
    </row>
    <row r="17" s="4" customFormat="1" spans="1:9">
      <c r="A17" s="4">
        <v>16709080021</v>
      </c>
      <c r="B17" s="5">
        <v>44500</v>
      </c>
      <c r="C17" s="5">
        <v>44501</v>
      </c>
      <c r="D17" s="4">
        <v>135.24</v>
      </c>
      <c r="E17" s="4" t="str">
        <f>VLOOKUP(A17,HOP!A:L,12,0)</f>
        <v>135.24</v>
      </c>
      <c r="F17" s="4" t="str">
        <f>VLOOKUP(A17,HOP!A:C,3,0)</f>
        <v>2286580</v>
      </c>
      <c r="G17" s="4">
        <f t="shared" si="0"/>
        <v>0</v>
      </c>
      <c r="H17" s="4" t="str">
        <f t="shared" si="1"/>
        <v>,2286580</v>
      </c>
      <c r="I17" s="4" t="str">
        <f>VLOOKUP(A17,HOP!A:T,20,0)</f>
        <v>直连</v>
      </c>
    </row>
    <row r="18" s="4" customFormat="1" spans="1:9">
      <c r="A18" s="4">
        <v>16709144582</v>
      </c>
      <c r="B18" s="5">
        <v>44500</v>
      </c>
      <c r="C18" s="5">
        <v>44501</v>
      </c>
      <c r="D18" s="4">
        <v>368.1</v>
      </c>
      <c r="E18" s="4" t="str">
        <f>VLOOKUP(A18,HOP!A:L,12,0)</f>
        <v>368.10</v>
      </c>
      <c r="F18" s="4" t="str">
        <f>VLOOKUP(A18,HOP!A:C,3,0)</f>
        <v>2286589</v>
      </c>
      <c r="G18" s="4">
        <f t="shared" si="0"/>
        <v>0</v>
      </c>
      <c r="H18" s="4" t="str">
        <f t="shared" si="1"/>
        <v>,2286589</v>
      </c>
      <c r="I18" s="4" t="str">
        <f>VLOOKUP(A18,HOP!A:T,20,0)</f>
        <v>直连</v>
      </c>
    </row>
    <row r="19" s="4" customFormat="1" spans="1:9">
      <c r="A19" s="4">
        <v>16709354612</v>
      </c>
      <c r="B19" s="5">
        <v>44500</v>
      </c>
      <c r="C19" s="5">
        <v>44501</v>
      </c>
      <c r="D19" s="4">
        <v>290.79</v>
      </c>
      <c r="E19" s="4" t="str">
        <f>VLOOKUP(A19,HOP!A:L,12,0)</f>
        <v>290.79</v>
      </c>
      <c r="F19" s="4" t="str">
        <f>VLOOKUP(A19,HOP!A:C,3,0)</f>
        <v>2286629</v>
      </c>
      <c r="G19" s="4">
        <f t="shared" si="0"/>
        <v>0</v>
      </c>
      <c r="H19" s="4" t="str">
        <f t="shared" si="1"/>
        <v>,2286629</v>
      </c>
      <c r="I19" s="4" t="str">
        <f>VLOOKUP(A19,HOP!A:T,20,0)</f>
        <v>直连</v>
      </c>
    </row>
    <row r="20" s="4" customFormat="1" spans="1:9">
      <c r="A20" s="4">
        <v>16709410473</v>
      </c>
      <c r="B20" s="5">
        <v>44500</v>
      </c>
      <c r="C20" s="5">
        <v>44501</v>
      </c>
      <c r="D20" s="4">
        <v>163.99</v>
      </c>
      <c r="E20" s="4" t="str">
        <f>VLOOKUP(A20,HOP!A:L,12,0)</f>
        <v>163.99</v>
      </c>
      <c r="F20" s="4" t="str">
        <f>VLOOKUP(A20,HOP!A:C,3,0)</f>
        <v>2286633</v>
      </c>
      <c r="G20" s="4">
        <f t="shared" si="0"/>
        <v>0</v>
      </c>
      <c r="H20" s="4" t="str">
        <f t="shared" si="1"/>
        <v>,2286633</v>
      </c>
      <c r="I20" s="4" t="str">
        <f>VLOOKUP(A20,HOP!A:T,20,0)</f>
        <v>直连</v>
      </c>
    </row>
    <row r="21" s="4" customFormat="1" spans="1:9">
      <c r="A21" s="4">
        <v>16709760683</v>
      </c>
      <c r="B21" s="5">
        <v>44500</v>
      </c>
      <c r="C21" s="5">
        <v>44501</v>
      </c>
      <c r="D21" s="4">
        <v>175.51</v>
      </c>
      <c r="E21" s="4" t="str">
        <f>VLOOKUP(A21,HOP!A:L,12,0)</f>
        <v>175.51</v>
      </c>
      <c r="F21" s="4" t="str">
        <f>VLOOKUP(A21,HOP!A:C,3,0)</f>
        <v>2286696</v>
      </c>
      <c r="G21" s="4">
        <f t="shared" si="0"/>
        <v>0</v>
      </c>
      <c r="H21" s="4" t="str">
        <f t="shared" si="1"/>
        <v>,2286696</v>
      </c>
      <c r="I21" s="4" t="str">
        <f>VLOOKUP(A21,HOP!A:T,20,0)</f>
        <v>直连</v>
      </c>
    </row>
    <row r="22" s="4" customFormat="1" spans="1:9">
      <c r="A22" s="4">
        <v>16710668280</v>
      </c>
      <c r="B22" s="5">
        <v>44500</v>
      </c>
      <c r="C22" s="5">
        <v>44501</v>
      </c>
      <c r="D22" s="4">
        <v>299.89</v>
      </c>
      <c r="E22" s="4" t="str">
        <f>VLOOKUP(A22,HOP!A:L,12,0)</f>
        <v>299.89</v>
      </c>
      <c r="F22" s="4" t="str">
        <f>VLOOKUP(A22,HOP!A:C,3,0)</f>
        <v>2286838</v>
      </c>
      <c r="G22" s="4">
        <f t="shared" si="0"/>
        <v>0</v>
      </c>
      <c r="H22" s="4" t="str">
        <f t="shared" si="1"/>
        <v>,2286838</v>
      </c>
      <c r="I22" s="4" t="str">
        <f>VLOOKUP(A22,HOP!A:T,20,0)</f>
        <v>直连</v>
      </c>
    </row>
    <row r="23" s="4" customFormat="1" spans="1:9">
      <c r="A23" s="4">
        <v>16710762361</v>
      </c>
      <c r="B23" s="5">
        <v>44500</v>
      </c>
      <c r="C23" s="5">
        <v>44501</v>
      </c>
      <c r="D23" s="4">
        <v>155.28</v>
      </c>
      <c r="E23" s="4" t="str">
        <f>VLOOKUP(A23,HOP!A:L,12,0)</f>
        <v>155.28</v>
      </c>
      <c r="F23" s="4" t="str">
        <f>VLOOKUP(A23,HOP!A:C,3,0)</f>
        <v>2286853</v>
      </c>
      <c r="G23" s="4">
        <f t="shared" si="0"/>
        <v>0</v>
      </c>
      <c r="H23" s="4" t="str">
        <f t="shared" si="1"/>
        <v>,2286853</v>
      </c>
      <c r="I23" s="4" t="str">
        <f>VLOOKUP(A23,HOP!A:T,20,0)</f>
        <v>直连</v>
      </c>
    </row>
    <row r="24" s="4" customFormat="1" spans="1:9">
      <c r="A24" s="4">
        <v>16710812161</v>
      </c>
      <c r="B24" s="5">
        <v>44500</v>
      </c>
      <c r="C24" s="5">
        <v>44501</v>
      </c>
      <c r="D24" s="4">
        <v>221.33</v>
      </c>
      <c r="E24" s="4" t="str">
        <f>VLOOKUP(A24,HOP!A:L,12,0)</f>
        <v>221.33</v>
      </c>
      <c r="F24" s="4" t="str">
        <f>VLOOKUP(A24,HOP!A:C,3,0)</f>
        <v>2286858</v>
      </c>
      <c r="G24" s="4">
        <f t="shared" si="0"/>
        <v>0</v>
      </c>
      <c r="H24" s="4" t="str">
        <f t="shared" si="1"/>
        <v>,2286858</v>
      </c>
      <c r="I24" s="4" t="str">
        <f>VLOOKUP(A24,HOP!A:T,20,0)</f>
        <v>直连</v>
      </c>
    </row>
    <row r="25" s="4" customFormat="1" spans="1:9">
      <c r="A25" s="4">
        <v>16470727769</v>
      </c>
      <c r="B25" s="5">
        <v>44474</v>
      </c>
      <c r="C25" s="5">
        <v>44475</v>
      </c>
      <c r="D25" s="4">
        <v>149.85</v>
      </c>
      <c r="E25" s="4">
        <v>149.85</v>
      </c>
      <c r="F25" s="4">
        <v>2273065</v>
      </c>
      <c r="G25" s="4">
        <f t="shared" si="0"/>
        <v>0</v>
      </c>
      <c r="H25" s="4" t="str">
        <f t="shared" si="1"/>
        <v>,2273065</v>
      </c>
      <c r="I25" s="4" t="e">
        <f>VLOOKUP(A25,HOP!A:T,20,0)</f>
        <v>#N/A</v>
      </c>
    </row>
    <row r="27" spans="4:4">
      <c r="D27" s="4">
        <f>SUM(D2:D26)</f>
        <v>8164.75</v>
      </c>
    </row>
    <row r="30" spans="1:5">
      <c r="A30" s="4" t="s">
        <v>94</v>
      </c>
      <c r="D30" s="4">
        <v>2788.56</v>
      </c>
      <c r="E30" s="4">
        <v>3395.01</v>
      </c>
    </row>
    <row r="31" spans="1:5">
      <c r="A31" s="4" t="s">
        <v>95</v>
      </c>
      <c r="D31" s="4">
        <v>4660.49</v>
      </c>
      <c r="E31" s="4">
        <v>5674.05</v>
      </c>
    </row>
    <row r="32" spans="1:5">
      <c r="A32" s="4" t="s">
        <v>96</v>
      </c>
      <c r="D32" s="4">
        <v>715.7</v>
      </c>
      <c r="E32" s="4">
        <v>871.35</v>
      </c>
    </row>
    <row r="33" spans="1:5">
      <c r="A33" s="4" t="s">
        <v>97</v>
      </c>
      <c r="D33" s="4">
        <f>SUBTOTAL(9,D30:D32)</f>
        <v>8164.75</v>
      </c>
      <c r="E33" s="4">
        <f>SUBTOTAL(9,E30:E32)</f>
        <v>9940.41</v>
      </c>
    </row>
    <row r="34" spans="1:1">
      <c r="A34" s="4" t="s">
        <v>98</v>
      </c>
    </row>
  </sheetData>
  <autoFilter ref="A1:XFD34">
    <filterColumn colId="8">
      <filters blank="1">
        <filter val="#N/A"/>
        <filter val="直采"/>
        <filter val="直连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2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99</v>
      </c>
      <c r="B1" s="2" t="s">
        <v>100</v>
      </c>
      <c r="C1" s="2" t="s">
        <v>101</v>
      </c>
      <c r="D1" s="2" t="s">
        <v>102</v>
      </c>
      <c r="E1" s="2" t="s">
        <v>13</v>
      </c>
      <c r="F1" s="2" t="s">
        <v>5</v>
      </c>
      <c r="G1" s="2" t="s">
        <v>6</v>
      </c>
      <c r="H1" s="2" t="s">
        <v>103</v>
      </c>
      <c r="I1" s="2" t="s">
        <v>104</v>
      </c>
      <c r="J1" s="2" t="s">
        <v>105</v>
      </c>
      <c r="K1" s="2" t="s">
        <v>106</v>
      </c>
      <c r="L1" s="2" t="s">
        <v>107</v>
      </c>
      <c r="M1" s="2" t="s">
        <v>108</v>
      </c>
      <c r="N1" s="2" t="s">
        <v>109</v>
      </c>
      <c r="O1" s="2" t="s">
        <v>110</v>
      </c>
      <c r="P1" s="2" t="s">
        <v>111</v>
      </c>
      <c r="Q1" s="2" t="s">
        <v>112</v>
      </c>
      <c r="R1" s="2" t="s">
        <v>113</v>
      </c>
      <c r="S1" s="2" t="s">
        <v>114</v>
      </c>
      <c r="T1" s="2" t="s">
        <v>115</v>
      </c>
    </row>
    <row r="2" s="1" customFormat="1" spans="1:20">
      <c r="A2" s="3">
        <v>16710812161</v>
      </c>
      <c r="B2" s="1" t="s">
        <v>116</v>
      </c>
      <c r="C2" s="1" t="s">
        <v>117</v>
      </c>
      <c r="D2" s="1" t="s">
        <v>118</v>
      </c>
      <c r="E2" s="1" t="s">
        <v>85</v>
      </c>
      <c r="F2" s="1" t="s">
        <v>116</v>
      </c>
      <c r="G2" s="1" t="s">
        <v>119</v>
      </c>
      <c r="H2" s="1" t="s">
        <v>120</v>
      </c>
      <c r="I2" s="1" t="s">
        <v>121</v>
      </c>
      <c r="J2" s="1" t="s">
        <v>122</v>
      </c>
      <c r="K2" s="1" t="s">
        <v>121</v>
      </c>
      <c r="L2" s="1" t="s">
        <v>121</v>
      </c>
      <c r="M2" s="1" t="s">
        <v>123</v>
      </c>
      <c r="N2" s="1" t="s">
        <v>123</v>
      </c>
      <c r="O2" s="1" t="s">
        <v>124</v>
      </c>
      <c r="P2" s="1" t="s">
        <v>125</v>
      </c>
      <c r="Q2" s="1" t="s">
        <v>126</v>
      </c>
      <c r="R2" s="1" t="s">
        <v>127</v>
      </c>
      <c r="S2" s="1" t="s">
        <v>128</v>
      </c>
      <c r="T2" s="1" t="s">
        <v>129</v>
      </c>
    </row>
    <row r="3" s="1" customFormat="1" spans="1:20">
      <c r="A3" s="3">
        <v>16710762361</v>
      </c>
      <c r="B3" s="1" t="s">
        <v>116</v>
      </c>
      <c r="C3" s="1" t="s">
        <v>130</v>
      </c>
      <c r="D3" s="1" t="s">
        <v>131</v>
      </c>
      <c r="E3" s="1" t="s">
        <v>82</v>
      </c>
      <c r="F3" s="1" t="s">
        <v>116</v>
      </c>
      <c r="G3" s="1" t="s">
        <v>119</v>
      </c>
      <c r="H3" s="1" t="s">
        <v>120</v>
      </c>
      <c r="I3" s="1" t="s">
        <v>132</v>
      </c>
      <c r="J3" s="1" t="s">
        <v>122</v>
      </c>
      <c r="K3" s="1" t="s">
        <v>132</v>
      </c>
      <c r="L3" s="1" t="s">
        <v>132</v>
      </c>
      <c r="M3" s="1" t="s">
        <v>123</v>
      </c>
      <c r="N3" s="1" t="s">
        <v>123</v>
      </c>
      <c r="O3" s="1" t="s">
        <v>124</v>
      </c>
      <c r="P3" s="1" t="s">
        <v>125</v>
      </c>
      <c r="Q3" s="1" t="s">
        <v>133</v>
      </c>
      <c r="R3" s="1" t="s">
        <v>127</v>
      </c>
      <c r="S3" s="1" t="s">
        <v>128</v>
      </c>
      <c r="T3" s="1" t="s">
        <v>129</v>
      </c>
    </row>
    <row r="4" s="1" customFormat="1" spans="1:20">
      <c r="A4" s="3">
        <v>16710668280</v>
      </c>
      <c r="B4" s="1" t="s">
        <v>116</v>
      </c>
      <c r="C4" s="1" t="s">
        <v>134</v>
      </c>
      <c r="D4" s="1" t="s">
        <v>135</v>
      </c>
      <c r="E4" s="1" t="s">
        <v>80</v>
      </c>
      <c r="F4" s="1" t="s">
        <v>116</v>
      </c>
      <c r="G4" s="1" t="s">
        <v>119</v>
      </c>
      <c r="H4" s="1" t="s">
        <v>120</v>
      </c>
      <c r="I4" s="1" t="s">
        <v>136</v>
      </c>
      <c r="J4" s="1" t="s">
        <v>122</v>
      </c>
      <c r="K4" s="1" t="s">
        <v>136</v>
      </c>
      <c r="L4" s="1" t="s">
        <v>136</v>
      </c>
      <c r="M4" s="1" t="s">
        <v>123</v>
      </c>
      <c r="N4" s="1" t="s">
        <v>123</v>
      </c>
      <c r="O4" s="1" t="s">
        <v>124</v>
      </c>
      <c r="P4" s="1" t="s">
        <v>125</v>
      </c>
      <c r="Q4" s="1" t="s">
        <v>137</v>
      </c>
      <c r="R4" s="1" t="s">
        <v>127</v>
      </c>
      <c r="S4" s="1" t="s">
        <v>128</v>
      </c>
      <c r="T4" s="1" t="s">
        <v>129</v>
      </c>
    </row>
    <row r="5" s="1" customFormat="1" spans="1:20">
      <c r="A5" s="3">
        <v>16709760683</v>
      </c>
      <c r="B5" s="1" t="s">
        <v>116</v>
      </c>
      <c r="C5" s="1" t="s">
        <v>138</v>
      </c>
      <c r="D5" s="1" t="s">
        <v>139</v>
      </c>
      <c r="E5" s="1" t="s">
        <v>78</v>
      </c>
      <c r="F5" s="1" t="s">
        <v>116</v>
      </c>
      <c r="G5" s="1" t="s">
        <v>119</v>
      </c>
      <c r="H5" s="1" t="s">
        <v>120</v>
      </c>
      <c r="I5" s="1" t="s">
        <v>140</v>
      </c>
      <c r="J5" s="1" t="s">
        <v>122</v>
      </c>
      <c r="K5" s="1" t="s">
        <v>140</v>
      </c>
      <c r="L5" s="1" t="s">
        <v>140</v>
      </c>
      <c r="M5" s="1" t="s">
        <v>123</v>
      </c>
      <c r="N5" s="1" t="s">
        <v>123</v>
      </c>
      <c r="O5" s="1" t="s">
        <v>124</v>
      </c>
      <c r="P5" s="1" t="s">
        <v>125</v>
      </c>
      <c r="Q5" s="1" t="s">
        <v>141</v>
      </c>
      <c r="R5" s="1" t="s">
        <v>127</v>
      </c>
      <c r="S5" s="1" t="s">
        <v>128</v>
      </c>
      <c r="T5" s="1" t="s">
        <v>129</v>
      </c>
    </row>
    <row r="6" s="1" customFormat="1" spans="1:20">
      <c r="A6" s="3">
        <v>16709410473</v>
      </c>
      <c r="B6" s="1" t="s">
        <v>116</v>
      </c>
      <c r="C6" s="1" t="s">
        <v>142</v>
      </c>
      <c r="D6" s="1" t="s">
        <v>143</v>
      </c>
      <c r="E6" s="1" t="s">
        <v>77</v>
      </c>
      <c r="F6" s="1" t="s">
        <v>116</v>
      </c>
      <c r="G6" s="1" t="s">
        <v>119</v>
      </c>
      <c r="H6" s="1" t="s">
        <v>120</v>
      </c>
      <c r="I6" s="1" t="s">
        <v>144</v>
      </c>
      <c r="J6" s="1" t="s">
        <v>122</v>
      </c>
      <c r="K6" s="1" t="s">
        <v>144</v>
      </c>
      <c r="L6" s="1" t="s">
        <v>144</v>
      </c>
      <c r="M6" s="1" t="s">
        <v>123</v>
      </c>
      <c r="N6" s="1" t="s">
        <v>123</v>
      </c>
      <c r="O6" s="1" t="s">
        <v>124</v>
      </c>
      <c r="P6" s="1" t="s">
        <v>125</v>
      </c>
      <c r="Q6" s="1" t="s">
        <v>145</v>
      </c>
      <c r="R6" s="1" t="s">
        <v>127</v>
      </c>
      <c r="S6" s="1" t="s">
        <v>128</v>
      </c>
      <c r="T6" s="1" t="s">
        <v>129</v>
      </c>
    </row>
    <row r="7" s="1" customFormat="1" spans="1:20">
      <c r="A7" s="3">
        <v>16709354612</v>
      </c>
      <c r="B7" s="1" t="s">
        <v>116</v>
      </c>
      <c r="C7" s="1" t="s">
        <v>146</v>
      </c>
      <c r="D7" s="1" t="s">
        <v>135</v>
      </c>
      <c r="E7" s="1" t="s">
        <v>75</v>
      </c>
      <c r="F7" s="1" t="s">
        <v>116</v>
      </c>
      <c r="G7" s="1" t="s">
        <v>119</v>
      </c>
      <c r="H7" s="1" t="s">
        <v>120</v>
      </c>
      <c r="I7" s="1" t="s">
        <v>147</v>
      </c>
      <c r="J7" s="1" t="s">
        <v>122</v>
      </c>
      <c r="K7" s="1" t="s">
        <v>147</v>
      </c>
      <c r="L7" s="1" t="s">
        <v>147</v>
      </c>
      <c r="M7" s="1" t="s">
        <v>123</v>
      </c>
      <c r="N7" s="1" t="s">
        <v>123</v>
      </c>
      <c r="O7" s="1" t="s">
        <v>124</v>
      </c>
      <c r="P7" s="1" t="s">
        <v>125</v>
      </c>
      <c r="Q7" s="1" t="s">
        <v>148</v>
      </c>
      <c r="R7" s="1" t="s">
        <v>127</v>
      </c>
      <c r="S7" s="1" t="s">
        <v>128</v>
      </c>
      <c r="T7" s="1" t="s">
        <v>129</v>
      </c>
    </row>
    <row r="8" s="1" customFormat="1" spans="1:20">
      <c r="A8" s="3">
        <v>16709144582</v>
      </c>
      <c r="B8" s="1" t="s">
        <v>116</v>
      </c>
      <c r="C8" s="1" t="s">
        <v>149</v>
      </c>
      <c r="D8" s="1" t="s">
        <v>150</v>
      </c>
      <c r="E8" s="1" t="s">
        <v>72</v>
      </c>
      <c r="F8" s="1" t="s">
        <v>116</v>
      </c>
      <c r="G8" s="1" t="s">
        <v>119</v>
      </c>
      <c r="H8" s="1" t="s">
        <v>120</v>
      </c>
      <c r="I8" s="1" t="s">
        <v>151</v>
      </c>
      <c r="J8" s="1" t="s">
        <v>122</v>
      </c>
      <c r="K8" s="1" t="s">
        <v>151</v>
      </c>
      <c r="L8" s="1" t="s">
        <v>151</v>
      </c>
      <c r="M8" s="1" t="s">
        <v>123</v>
      </c>
      <c r="N8" s="1" t="s">
        <v>123</v>
      </c>
      <c r="O8" s="1" t="s">
        <v>124</v>
      </c>
      <c r="P8" s="1" t="s">
        <v>125</v>
      </c>
      <c r="Q8" s="1" t="s">
        <v>152</v>
      </c>
      <c r="R8" s="1" t="s">
        <v>127</v>
      </c>
      <c r="S8" s="1" t="s">
        <v>128</v>
      </c>
      <c r="T8" s="1" t="s">
        <v>129</v>
      </c>
    </row>
    <row r="9" s="1" customFormat="1" spans="1:20">
      <c r="A9" s="3">
        <v>16709080021</v>
      </c>
      <c r="B9" s="1" t="s">
        <v>116</v>
      </c>
      <c r="C9" s="1" t="s">
        <v>153</v>
      </c>
      <c r="D9" s="1" t="s">
        <v>154</v>
      </c>
      <c r="E9" s="1" t="s">
        <v>71</v>
      </c>
      <c r="F9" s="1" t="s">
        <v>116</v>
      </c>
      <c r="G9" s="1" t="s">
        <v>119</v>
      </c>
      <c r="H9" s="1" t="s">
        <v>120</v>
      </c>
      <c r="I9" s="1" t="s">
        <v>155</v>
      </c>
      <c r="J9" s="1" t="s">
        <v>122</v>
      </c>
      <c r="K9" s="1" t="s">
        <v>155</v>
      </c>
      <c r="L9" s="1" t="s">
        <v>155</v>
      </c>
      <c r="M9" s="1" t="s">
        <v>123</v>
      </c>
      <c r="N9" s="1" t="s">
        <v>123</v>
      </c>
      <c r="O9" s="1" t="s">
        <v>124</v>
      </c>
      <c r="P9" s="1" t="s">
        <v>125</v>
      </c>
      <c r="Q9" s="1" t="s">
        <v>156</v>
      </c>
      <c r="R9" s="1" t="s">
        <v>127</v>
      </c>
      <c r="S9" s="1" t="s">
        <v>128</v>
      </c>
      <c r="T9" s="1" t="s">
        <v>129</v>
      </c>
    </row>
    <row r="10" s="1" customFormat="1" spans="1:20">
      <c r="A10" s="3">
        <v>16709068144</v>
      </c>
      <c r="B10" s="1" t="s">
        <v>116</v>
      </c>
      <c r="C10" s="1" t="s">
        <v>157</v>
      </c>
      <c r="D10" s="1" t="s">
        <v>139</v>
      </c>
      <c r="E10" s="1" t="s">
        <v>68</v>
      </c>
      <c r="F10" s="1" t="s">
        <v>116</v>
      </c>
      <c r="G10" s="1" t="s">
        <v>119</v>
      </c>
      <c r="H10" s="1" t="s">
        <v>120</v>
      </c>
      <c r="I10" s="1" t="s">
        <v>140</v>
      </c>
      <c r="J10" s="1" t="s">
        <v>122</v>
      </c>
      <c r="K10" s="1" t="s">
        <v>140</v>
      </c>
      <c r="L10" s="1" t="s">
        <v>140</v>
      </c>
      <c r="M10" s="1" t="s">
        <v>123</v>
      </c>
      <c r="N10" s="1" t="s">
        <v>123</v>
      </c>
      <c r="O10" s="1" t="s">
        <v>124</v>
      </c>
      <c r="P10" s="1" t="s">
        <v>125</v>
      </c>
      <c r="Q10" s="1" t="s">
        <v>158</v>
      </c>
      <c r="R10" s="1" t="s">
        <v>127</v>
      </c>
      <c r="S10" s="1" t="s">
        <v>128</v>
      </c>
      <c r="T10" s="1" t="s">
        <v>129</v>
      </c>
    </row>
    <row r="11" s="1" customFormat="1" spans="1:20">
      <c r="A11" s="3">
        <v>16708919987</v>
      </c>
      <c r="B11" s="1" t="s">
        <v>116</v>
      </c>
      <c r="C11" s="1" t="s">
        <v>159</v>
      </c>
      <c r="D11" s="1" t="s">
        <v>160</v>
      </c>
      <c r="E11" s="1" t="s">
        <v>65</v>
      </c>
      <c r="F11" s="1" t="s">
        <v>116</v>
      </c>
      <c r="G11" s="1" t="s">
        <v>119</v>
      </c>
      <c r="H11" s="1" t="s">
        <v>120</v>
      </c>
      <c r="I11" s="1" t="s">
        <v>161</v>
      </c>
      <c r="J11" s="1" t="s">
        <v>122</v>
      </c>
      <c r="K11" s="1" t="s">
        <v>161</v>
      </c>
      <c r="L11" s="1" t="s">
        <v>161</v>
      </c>
      <c r="M11" s="1" t="s">
        <v>123</v>
      </c>
      <c r="N11" s="1" t="s">
        <v>123</v>
      </c>
      <c r="O11" s="1" t="s">
        <v>124</v>
      </c>
      <c r="P11" s="1" t="s">
        <v>125</v>
      </c>
      <c r="Q11" s="1" t="s">
        <v>162</v>
      </c>
      <c r="R11" s="1" t="s">
        <v>127</v>
      </c>
      <c r="S11" s="1" t="s">
        <v>128</v>
      </c>
      <c r="T11" s="1" t="s">
        <v>163</v>
      </c>
    </row>
    <row r="12" s="1" customFormat="1" spans="1:20">
      <c r="A12" s="3">
        <v>16708592207</v>
      </c>
      <c r="B12" s="1" t="s">
        <v>116</v>
      </c>
      <c r="C12" s="1" t="s">
        <v>164</v>
      </c>
      <c r="D12" s="1" t="s">
        <v>165</v>
      </c>
      <c r="E12" s="1" t="s">
        <v>61</v>
      </c>
      <c r="F12" s="1" t="s">
        <v>116</v>
      </c>
      <c r="G12" s="1" t="s">
        <v>119</v>
      </c>
      <c r="H12" s="1" t="s">
        <v>120</v>
      </c>
      <c r="I12" s="1" t="s">
        <v>166</v>
      </c>
      <c r="J12" s="1" t="s">
        <v>122</v>
      </c>
      <c r="K12" s="1" t="s">
        <v>166</v>
      </c>
      <c r="L12" s="1" t="s">
        <v>166</v>
      </c>
      <c r="M12" s="1" t="s">
        <v>123</v>
      </c>
      <c r="N12" s="1" t="s">
        <v>123</v>
      </c>
      <c r="O12" s="1" t="s">
        <v>124</v>
      </c>
      <c r="P12" s="1" t="s">
        <v>125</v>
      </c>
      <c r="Q12" s="1" t="s">
        <v>167</v>
      </c>
      <c r="R12" s="1" t="s">
        <v>127</v>
      </c>
      <c r="S12" s="1" t="s">
        <v>128</v>
      </c>
      <c r="T12" s="1" t="s">
        <v>129</v>
      </c>
    </row>
    <row r="13" s="1" customFormat="1" spans="1:20">
      <c r="A13" s="3">
        <v>16708518567</v>
      </c>
      <c r="B13" s="1" t="s">
        <v>116</v>
      </c>
      <c r="C13" s="1" t="s">
        <v>168</v>
      </c>
      <c r="D13" s="1" t="s">
        <v>169</v>
      </c>
      <c r="E13" s="1" t="s">
        <v>58</v>
      </c>
      <c r="F13" s="1" t="s">
        <v>116</v>
      </c>
      <c r="G13" s="1" t="s">
        <v>119</v>
      </c>
      <c r="H13" s="1" t="s">
        <v>120</v>
      </c>
      <c r="I13" s="1" t="s">
        <v>170</v>
      </c>
      <c r="J13" s="1" t="s">
        <v>122</v>
      </c>
      <c r="K13" s="1" t="s">
        <v>170</v>
      </c>
      <c r="L13" s="1" t="s">
        <v>170</v>
      </c>
      <c r="M13" s="1" t="s">
        <v>123</v>
      </c>
      <c r="N13" s="1" t="s">
        <v>123</v>
      </c>
      <c r="O13" s="1" t="s">
        <v>124</v>
      </c>
      <c r="P13" s="1" t="s">
        <v>125</v>
      </c>
      <c r="Q13" s="1" t="s">
        <v>171</v>
      </c>
      <c r="R13" s="1" t="s">
        <v>127</v>
      </c>
      <c r="S13" s="1" t="s">
        <v>128</v>
      </c>
      <c r="T13" s="1" t="s">
        <v>129</v>
      </c>
    </row>
    <row r="14" s="1" customFormat="1" spans="1:20">
      <c r="A14" s="3">
        <v>16708377322</v>
      </c>
      <c r="B14" s="1" t="s">
        <v>116</v>
      </c>
      <c r="C14" s="1" t="s">
        <v>172</v>
      </c>
      <c r="D14" s="1" t="s">
        <v>173</v>
      </c>
      <c r="E14" s="1" t="s">
        <v>54</v>
      </c>
      <c r="F14" s="1" t="s">
        <v>116</v>
      </c>
      <c r="G14" s="1" t="s">
        <v>119</v>
      </c>
      <c r="H14" s="1" t="s">
        <v>120</v>
      </c>
      <c r="I14" s="1" t="s">
        <v>174</v>
      </c>
      <c r="J14" s="1" t="s">
        <v>122</v>
      </c>
      <c r="K14" s="1" t="s">
        <v>174</v>
      </c>
      <c r="L14" s="1" t="s">
        <v>174</v>
      </c>
      <c r="M14" s="1" t="s">
        <v>123</v>
      </c>
      <c r="N14" s="1" t="s">
        <v>123</v>
      </c>
      <c r="O14" s="1" t="s">
        <v>124</v>
      </c>
      <c r="P14" s="1" t="s">
        <v>125</v>
      </c>
      <c r="Q14" s="1" t="s">
        <v>175</v>
      </c>
      <c r="R14" s="1" t="s">
        <v>127</v>
      </c>
      <c r="S14" s="1" t="s">
        <v>128</v>
      </c>
      <c r="T14" s="1" t="s">
        <v>129</v>
      </c>
    </row>
    <row r="15" s="1" customFormat="1" spans="1:20">
      <c r="A15" s="3">
        <v>16708306622</v>
      </c>
      <c r="B15" s="1" t="s">
        <v>116</v>
      </c>
      <c r="C15" s="1" t="s">
        <v>176</v>
      </c>
      <c r="D15" s="1" t="s">
        <v>177</v>
      </c>
      <c r="E15" s="1" t="s">
        <v>52</v>
      </c>
      <c r="F15" s="1" t="s">
        <v>116</v>
      </c>
      <c r="G15" s="1" t="s">
        <v>119</v>
      </c>
      <c r="H15" s="1" t="s">
        <v>120</v>
      </c>
      <c r="I15" s="1" t="s">
        <v>178</v>
      </c>
      <c r="J15" s="1" t="s">
        <v>122</v>
      </c>
      <c r="K15" s="1" t="s">
        <v>178</v>
      </c>
      <c r="L15" s="1" t="s">
        <v>178</v>
      </c>
      <c r="M15" s="1" t="s">
        <v>123</v>
      </c>
      <c r="N15" s="1" t="s">
        <v>123</v>
      </c>
      <c r="O15" s="1" t="s">
        <v>124</v>
      </c>
      <c r="P15" s="1" t="s">
        <v>125</v>
      </c>
      <c r="Q15" s="1" t="s">
        <v>179</v>
      </c>
      <c r="R15" s="1" t="s">
        <v>127</v>
      </c>
      <c r="S15" s="1" t="s">
        <v>128</v>
      </c>
      <c r="T15" s="1" t="s">
        <v>163</v>
      </c>
    </row>
    <row r="16" s="1" customFormat="1" spans="1:20">
      <c r="A16" s="3">
        <v>16708306424</v>
      </c>
      <c r="B16" s="1" t="s">
        <v>116</v>
      </c>
      <c r="C16" s="1" t="s">
        <v>180</v>
      </c>
      <c r="D16" s="1" t="s">
        <v>177</v>
      </c>
      <c r="E16" s="1" t="s">
        <v>51</v>
      </c>
      <c r="F16" s="1" t="s">
        <v>116</v>
      </c>
      <c r="G16" s="1" t="s">
        <v>119</v>
      </c>
      <c r="H16" s="1" t="s">
        <v>120</v>
      </c>
      <c r="I16" s="1" t="s">
        <v>181</v>
      </c>
      <c r="J16" s="1" t="s">
        <v>122</v>
      </c>
      <c r="K16" s="1" t="s">
        <v>181</v>
      </c>
      <c r="L16" s="1" t="s">
        <v>181</v>
      </c>
      <c r="M16" s="1" t="s">
        <v>123</v>
      </c>
      <c r="N16" s="1" t="s">
        <v>123</v>
      </c>
      <c r="O16" s="1" t="s">
        <v>124</v>
      </c>
      <c r="P16" s="1" t="s">
        <v>125</v>
      </c>
      <c r="Q16" s="1" t="s">
        <v>182</v>
      </c>
      <c r="R16" s="1" t="s">
        <v>127</v>
      </c>
      <c r="S16" s="1" t="s">
        <v>128</v>
      </c>
      <c r="T16" s="1" t="s">
        <v>163</v>
      </c>
    </row>
    <row r="17" s="1" customFormat="1" spans="1:20">
      <c r="A17" s="3">
        <v>16708157286</v>
      </c>
      <c r="B17" s="1" t="s">
        <v>116</v>
      </c>
      <c r="C17" s="1" t="s">
        <v>183</v>
      </c>
      <c r="D17" s="1" t="s">
        <v>173</v>
      </c>
      <c r="E17" s="1" t="s">
        <v>46</v>
      </c>
      <c r="F17" s="1" t="s">
        <v>116</v>
      </c>
      <c r="G17" s="1" t="s">
        <v>119</v>
      </c>
      <c r="H17" s="1" t="s">
        <v>120</v>
      </c>
      <c r="I17" s="1" t="s">
        <v>174</v>
      </c>
      <c r="J17" s="1" t="s">
        <v>122</v>
      </c>
      <c r="K17" s="1" t="s">
        <v>174</v>
      </c>
      <c r="L17" s="1" t="s">
        <v>174</v>
      </c>
      <c r="M17" s="1" t="s">
        <v>123</v>
      </c>
      <c r="N17" s="1" t="s">
        <v>123</v>
      </c>
      <c r="O17" s="1" t="s">
        <v>124</v>
      </c>
      <c r="P17" s="1" t="s">
        <v>125</v>
      </c>
      <c r="Q17" s="1" t="s">
        <v>184</v>
      </c>
      <c r="R17" s="1" t="s">
        <v>127</v>
      </c>
      <c r="S17" s="1" t="s">
        <v>128</v>
      </c>
      <c r="T17" s="1" t="s">
        <v>129</v>
      </c>
    </row>
    <row r="18" s="1" customFormat="1" spans="1:20">
      <c r="A18" s="3">
        <v>16706416708</v>
      </c>
      <c r="B18" s="1" t="s">
        <v>185</v>
      </c>
      <c r="C18" s="1" t="s">
        <v>186</v>
      </c>
      <c r="D18" s="1" t="s">
        <v>150</v>
      </c>
      <c r="E18" s="1" t="s">
        <v>43</v>
      </c>
      <c r="F18" s="1" t="s">
        <v>116</v>
      </c>
      <c r="G18" s="1" t="s">
        <v>119</v>
      </c>
      <c r="H18" s="1" t="s">
        <v>120</v>
      </c>
      <c r="I18" s="1" t="s">
        <v>151</v>
      </c>
      <c r="J18" s="1" t="s">
        <v>122</v>
      </c>
      <c r="K18" s="1" t="s">
        <v>151</v>
      </c>
      <c r="L18" s="1" t="s">
        <v>151</v>
      </c>
      <c r="M18" s="1" t="s">
        <v>123</v>
      </c>
      <c r="N18" s="1" t="s">
        <v>123</v>
      </c>
      <c r="O18" s="1" t="s">
        <v>124</v>
      </c>
      <c r="P18" s="1" t="s">
        <v>125</v>
      </c>
      <c r="Q18" s="1" t="s">
        <v>187</v>
      </c>
      <c r="R18" s="1" t="s">
        <v>127</v>
      </c>
      <c r="S18" s="1" t="s">
        <v>128</v>
      </c>
      <c r="T18" s="1" t="s">
        <v>129</v>
      </c>
    </row>
    <row r="19" s="1" customFormat="1" spans="1:20">
      <c r="A19" s="3">
        <v>16706153614</v>
      </c>
      <c r="B19" s="1" t="s">
        <v>185</v>
      </c>
      <c r="C19" s="1" t="s">
        <v>188</v>
      </c>
      <c r="D19" s="1" t="s">
        <v>150</v>
      </c>
      <c r="E19" s="1" t="s">
        <v>42</v>
      </c>
      <c r="F19" s="1" t="s">
        <v>116</v>
      </c>
      <c r="G19" s="1" t="s">
        <v>119</v>
      </c>
      <c r="H19" s="1" t="s">
        <v>120</v>
      </c>
      <c r="I19" s="1" t="s">
        <v>151</v>
      </c>
      <c r="J19" s="1" t="s">
        <v>122</v>
      </c>
      <c r="K19" s="1" t="s">
        <v>151</v>
      </c>
      <c r="L19" s="1" t="s">
        <v>151</v>
      </c>
      <c r="M19" s="1" t="s">
        <v>123</v>
      </c>
      <c r="N19" s="1" t="s">
        <v>123</v>
      </c>
      <c r="O19" s="1" t="s">
        <v>124</v>
      </c>
      <c r="P19" s="1" t="s">
        <v>125</v>
      </c>
      <c r="Q19" s="1" t="s">
        <v>189</v>
      </c>
      <c r="R19" s="1" t="s">
        <v>127</v>
      </c>
      <c r="S19" s="1" t="s">
        <v>128</v>
      </c>
      <c r="T19" s="1" t="s">
        <v>129</v>
      </c>
    </row>
    <row r="20" s="1" customFormat="1" spans="1:20">
      <c r="A20" s="3">
        <v>16693603789</v>
      </c>
      <c r="B20" s="1" t="s">
        <v>190</v>
      </c>
      <c r="C20" s="1" t="s">
        <v>191</v>
      </c>
      <c r="D20" s="1" t="s">
        <v>192</v>
      </c>
      <c r="E20" s="1" t="s">
        <v>39</v>
      </c>
      <c r="F20" s="1" t="s">
        <v>116</v>
      </c>
      <c r="G20" s="1" t="s">
        <v>119</v>
      </c>
      <c r="H20" s="1" t="s">
        <v>120</v>
      </c>
      <c r="I20" s="1" t="s">
        <v>193</v>
      </c>
      <c r="J20" s="1" t="s">
        <v>122</v>
      </c>
      <c r="K20" s="1" t="s">
        <v>193</v>
      </c>
      <c r="L20" s="1" t="s">
        <v>193</v>
      </c>
      <c r="M20" s="1" t="s">
        <v>123</v>
      </c>
      <c r="N20" s="1" t="s">
        <v>123</v>
      </c>
      <c r="O20" s="1" t="s">
        <v>124</v>
      </c>
      <c r="P20" s="1" t="s">
        <v>125</v>
      </c>
      <c r="Q20" s="1" t="s">
        <v>194</v>
      </c>
      <c r="R20" s="1" t="s">
        <v>127</v>
      </c>
      <c r="S20" s="1" t="s">
        <v>128</v>
      </c>
      <c r="T20" s="1" t="s">
        <v>129</v>
      </c>
    </row>
    <row r="21" s="1" customFormat="1" spans="1:20">
      <c r="A21" s="3">
        <v>16691763831</v>
      </c>
      <c r="B21" s="1" t="s">
        <v>190</v>
      </c>
      <c r="C21" s="1" t="s">
        <v>195</v>
      </c>
      <c r="D21" s="1" t="s">
        <v>196</v>
      </c>
      <c r="E21" s="1" t="s">
        <v>36</v>
      </c>
      <c r="F21" s="1" t="s">
        <v>190</v>
      </c>
      <c r="G21" s="1" t="s">
        <v>119</v>
      </c>
      <c r="H21" s="1" t="s">
        <v>120</v>
      </c>
      <c r="I21" s="1" t="s">
        <v>197</v>
      </c>
      <c r="J21" s="1" t="s">
        <v>122</v>
      </c>
      <c r="K21" s="1" t="s">
        <v>197</v>
      </c>
      <c r="L21" s="1" t="s">
        <v>197</v>
      </c>
      <c r="M21" s="1" t="s">
        <v>123</v>
      </c>
      <c r="N21" s="1" t="s">
        <v>123</v>
      </c>
      <c r="O21" s="1" t="s">
        <v>124</v>
      </c>
      <c r="P21" s="1" t="s">
        <v>125</v>
      </c>
      <c r="Q21" s="1" t="s">
        <v>198</v>
      </c>
      <c r="R21" s="1" t="s">
        <v>127</v>
      </c>
      <c r="S21" s="1" t="s">
        <v>128</v>
      </c>
      <c r="T21" s="1" t="s">
        <v>129</v>
      </c>
    </row>
    <row r="22" s="1" customFormat="1" spans="1:20">
      <c r="A22" s="3">
        <v>16667940128</v>
      </c>
      <c r="B22" s="1" t="s">
        <v>199</v>
      </c>
      <c r="C22" s="1" t="s">
        <v>200</v>
      </c>
      <c r="D22" s="1" t="s">
        <v>177</v>
      </c>
      <c r="E22" s="1" t="s">
        <v>30</v>
      </c>
      <c r="F22" s="1" t="s">
        <v>116</v>
      </c>
      <c r="G22" s="1" t="s">
        <v>119</v>
      </c>
      <c r="H22" s="1" t="s">
        <v>120</v>
      </c>
      <c r="I22" s="1" t="s">
        <v>178</v>
      </c>
      <c r="J22" s="1" t="s">
        <v>122</v>
      </c>
      <c r="K22" s="1" t="s">
        <v>178</v>
      </c>
      <c r="L22" s="1" t="s">
        <v>178</v>
      </c>
      <c r="M22" s="1" t="s">
        <v>123</v>
      </c>
      <c r="N22" s="1" t="s">
        <v>123</v>
      </c>
      <c r="O22" s="1" t="s">
        <v>124</v>
      </c>
      <c r="P22" s="1" t="s">
        <v>125</v>
      </c>
      <c r="Q22" s="1" t="s">
        <v>201</v>
      </c>
      <c r="R22" s="1" t="s">
        <v>127</v>
      </c>
      <c r="S22" s="1" t="s">
        <v>128</v>
      </c>
      <c r="T22" s="1" t="s">
        <v>163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2021-11-04T01:51:05Z</dcterms:created>
  <dcterms:modified xsi:type="dcterms:W3CDTF">2021-11-04T02:00:13Z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3B36A35F420D47D2BC1C79D6CCF0B2CD</vt:lpwstr>
  </property>
  <property fmtid="{D5CDD505-2E9C-101B-9397-08002B2CF9AE}" pid="3" name="KSOProductBuildVer">
    <vt:lpwstr>2052-11.1.0.10938</vt:lpwstr>
  </property>
</Properties>
</file>