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对账!$1:$11</definedName>
  </definedNames>
  <calcPr calcId="144525"/>
</workbook>
</file>

<file path=xl/sharedStrings.xml><?xml version="1.0" encoding="utf-8"?>
<sst xmlns="http://schemas.openxmlformats.org/spreadsheetml/2006/main" count="278" uniqueCount="111">
  <si>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</si>
  <si>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</si>
  <si>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</si>
  <si>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</si>
  <si>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</si>
  <si>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</si>
  <si>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</si>
  <si>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</si>
  <si>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</si>
  <si>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</si>
  <si>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</si>
  <si>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</si>
  <si>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</si>
  <si>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</si>
  <si>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</si>
  <si>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</si>
  <si>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</si>
  <si>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</si>
  <si>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</si>
  <si>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</si>
  <si>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</si>
  <si>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</si>
  <si>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</si>
  <si>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</si>
  <si>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</si>
  <si>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>Ctrip</t>
  </si>
  <si>
    <t>正常</t>
  </si>
  <si>
    <t>[上海]上海半岛酒店(17096366)</t>
  </si>
  <si>
    <t>豪华客房&lt;双床&gt;&lt;双人入住&gt;&lt;双早&gt;</t>
  </si>
  <si>
    <t>CNY</t>
  </si>
  <si>
    <t>赵静怡</t>
  </si>
  <si>
    <t>CA363211105CNY</t>
  </si>
  <si>
    <t>未提现</t>
  </si>
  <si>
    <t>携程开票</t>
  </si>
  <si>
    <t>取消</t>
  </si>
  <si>
    <t>[长治]如家精选酒店(长治八一广场威远门中路店)(79875101)</t>
  </si>
  <si>
    <t>精选高级商务房&lt;双人入住&gt;&lt;无早&gt;&lt;交叉用户机票，高铁，汽车，船票，用车&gt;&lt;黄金会员&gt;</t>
  </si>
  <si>
    <t>张帅</t>
  </si>
  <si>
    <t>acknowledge</t>
  </si>
  <si>
    <t>[南京]南京四方酒店傲途格精选(81159726)</t>
  </si>
  <si>
    <t>隐秀舍双床房&lt;双人入住&gt;&lt;双早&gt;</t>
  </si>
  <si>
    <t>赵琳</t>
  </si>
  <si>
    <t>[河源]麗枫酒店(河源万隆城店)(69319935)</t>
  </si>
  <si>
    <t>自在大床房&lt;双人入住&gt;&lt;内宾&gt;&lt;预付&gt;&lt;无早&gt;</t>
  </si>
  <si>
    <t>候维池</t>
  </si>
  <si>
    <t>[深圳]深圳丽都酒店(67322840)</t>
  </si>
  <si>
    <t>标准大床房&lt;双人入住&gt;&lt;内宾&gt;&lt;预付&gt;&lt;无早&gt;</t>
  </si>
  <si>
    <t>郑蓓蕾</t>
  </si>
  <si>
    <t>徐燕红</t>
  </si>
  <si>
    <t>[和平]和平热龙温泉度假村(78217595)</t>
  </si>
  <si>
    <t>水上一房一厅别墅&lt;限量特价&gt;&lt;双人入住&gt;&lt;双早&gt;</t>
  </si>
  <si>
    <t>钟丽媚</t>
  </si>
  <si>
    <t>顾星</t>
  </si>
  <si>
    <t>，</t>
  </si>
  <si>
    <t>A211105091436481</t>
  </si>
  <si>
    <t>A211105091526481</t>
  </si>
  <si>
    <t>CNY / HKD 当前参考汇率: 1.216741861</t>
  </si>
  <si>
    <t>总计：2434.08 CNY/
2961.65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</si>
  <si>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</si>
  <si>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</si>
  <si>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</si>
  <si>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</si>
  <si>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</si>
  <si>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</si>
  <si>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</si>
  <si>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</si>
  <si>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</si>
  <si>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</si>
  <si>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</si>
  <si>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</si>
  <si>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</si>
  <si>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</si>
  <si>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</si>
  <si>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</si>
  <si>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</si>
  <si>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2021-10-20</t>
  </si>
  <si>
    <t>2280755</t>
  </si>
  <si>
    <t>深圳丽都酒店</t>
  </si>
  <si>
    <t>2021-10-21</t>
  </si>
  <si>
    <t>退房日周结</t>
  </si>
  <si>
    <t>284.36</t>
  </si>
  <si>
    <t>RMB</t>
  </si>
  <si>
    <t>0</t>
  </si>
  <si>
    <t>0.00</t>
  </si>
  <si>
    <t>携程国内直连(DD)</t>
  </si>
  <si>
    <t>2021-10-20 17:34:56</t>
  </si>
  <si>
    <t>否</t>
  </si>
  <si>
    <t>汇智国际旅游发展有限公司</t>
  </si>
  <si>
    <t>直连</t>
  </si>
  <si>
    <t>2280680</t>
  </si>
  <si>
    <t>和平热龙温泉度假村</t>
  </si>
  <si>
    <t>760.00</t>
  </si>
  <si>
    <t>2021-10-20 15:37:23</t>
  </si>
  <si>
    <t>直采</t>
  </si>
  <si>
    <t>2280635</t>
  </si>
  <si>
    <t>2021-10-20 13:40:08</t>
  </si>
  <si>
    <t>2280614</t>
  </si>
  <si>
    <t>2021-10-20 13:12:10</t>
  </si>
  <si>
    <t>2280581</t>
  </si>
  <si>
    <t>岳阳格兰云天大酒店</t>
  </si>
  <si>
    <t>李白</t>
  </si>
  <si>
    <t>2021-10-20 12:04:37</t>
  </si>
  <si>
    <t>2280525</t>
  </si>
  <si>
    <t>南京四方酒店·傲途格精选</t>
  </si>
  <si>
    <t>645.00</t>
  </si>
  <si>
    <t>2021-10-20 10:16:47</t>
  </si>
  <si>
    <t>2021-10-19</t>
  </si>
  <si>
    <t>2280114</t>
  </si>
  <si>
    <t>如家精选酒店(长治八一广场威远门中路店)</t>
  </si>
  <si>
    <t>176.00</t>
  </si>
  <si>
    <t>2021-10-19 13:40:01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</si>
</sst>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8" fillId="5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14" borderId="5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4" borderId="1" applyNumberFormat="0" applyAlignment="0" applyProtection="0">
      <alignment vertical="center"/>
    </xf>
    <xf numFmtId="0" fontId="17" fillId="4" borderId="2" applyNumberFormat="0" applyAlignment="0" applyProtection="0">
      <alignment vertical="center"/>
    </xf>
    <xf numFmtId="0" fontId="19" fillId="23" borderId="6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4">
      <c r="A2" s="4">
        <v>16591362132</v>
      </c>
      <c r="B2" s="4" t="s">
        <v>25</v>
      </c>
      <c r="C2" s="4" t="s">
        <v>26</v>
      </c>
      <c r="D2" s="4" t="s">
        <v>27</v>
      </c>
      <c r="E2" s="4" t="s">
        <v>28</v>
      </c>
      <c r="F2" s="5">
        <v>44488</v>
      </c>
      <c r="G2" s="5">
        <v>44490</v>
      </c>
      <c r="H2" s="4">
        <v>1</v>
      </c>
      <c r="I2" s="4">
        <v>2</v>
      </c>
      <c r="J2" s="4">
        <v>2</v>
      </c>
      <c r="K2" s="4" t="s">
        <v>29</v>
      </c>
      <c r="L2" s="4">
        <v>5300</v>
      </c>
      <c r="M2" s="4">
        <v>5300</v>
      </c>
      <c r="N2" s="4" t="s">
        <v>30</v>
      </c>
      <c r="O2" s="4" t="s">
        <v>31</v>
      </c>
      <c r="P2" s="4" t="s">
        <v>32</v>
      </c>
      <c r="Q2" s="4">
        <v>0</v>
      </c>
      <c r="R2" s="6">
        <v>44487</v>
      </c>
      <c r="S2" s="5">
        <v>44505</v>
      </c>
      <c r="T2" s="4" t="s">
        <v>33</v>
      </c>
      <c r="U2" s="4">
        <v>5300</v>
      </c>
      <c r="V2" s="4">
        <v>0</v>
      </c>
      <c r="W2" s="4">
        <v>0</v>
      </c>
      <c r="X2" s="4">
        <v>2279762</v>
      </c>
    </row>
    <row r="3" s="4" customFormat="1" spans="1:24">
      <c r="A3" s="4">
        <v>16591362132</v>
      </c>
      <c r="B3" s="4" t="s">
        <v>25</v>
      </c>
      <c r="C3" s="4" t="s">
        <v>34</v>
      </c>
      <c r="D3" s="4" t="s">
        <v>27</v>
      </c>
      <c r="E3" s="4" t="s">
        <v>28</v>
      </c>
      <c r="F3" s="5">
        <v>44488</v>
      </c>
      <c r="G3" s="5">
        <v>44490</v>
      </c>
      <c r="H3" s="4">
        <v>1</v>
      </c>
      <c r="I3" s="4">
        <v>2</v>
      </c>
      <c r="J3" s="4">
        <v>2</v>
      </c>
      <c r="K3" s="4" t="s">
        <v>29</v>
      </c>
      <c r="L3" s="4">
        <v>-5300</v>
      </c>
      <c r="M3" s="4">
        <v>-5300</v>
      </c>
      <c r="N3" s="4" t="s">
        <v>30</v>
      </c>
      <c r="O3" s="4" t="s">
        <v>31</v>
      </c>
      <c r="P3" s="4" t="s">
        <v>32</v>
      </c>
      <c r="Q3" s="4">
        <v>0</v>
      </c>
      <c r="R3" s="6">
        <v>44487</v>
      </c>
      <c r="S3" s="5">
        <v>44505</v>
      </c>
      <c r="T3" s="4" t="s">
        <v>33</v>
      </c>
      <c r="U3" s="4">
        <v>-5300</v>
      </c>
      <c r="V3" s="4">
        <v>0</v>
      </c>
      <c r="W3" s="4">
        <v>0</v>
      </c>
      <c r="X3" s="4">
        <v>2279762</v>
      </c>
    </row>
    <row r="4" s="4" customFormat="1" spans="1:25">
      <c r="A4" s="4">
        <v>16594793515</v>
      </c>
      <c r="B4" s="4" t="s">
        <v>25</v>
      </c>
      <c r="C4" s="4" t="s">
        <v>26</v>
      </c>
      <c r="D4" s="4" t="s">
        <v>35</v>
      </c>
      <c r="E4" s="4" t="s">
        <v>36</v>
      </c>
      <c r="F4" s="5">
        <v>44489</v>
      </c>
      <c r="G4" s="5">
        <v>44490</v>
      </c>
      <c r="H4" s="4">
        <v>1</v>
      </c>
      <c r="I4" s="4">
        <v>1</v>
      </c>
      <c r="J4" s="4">
        <v>1</v>
      </c>
      <c r="K4" s="4" t="s">
        <v>29</v>
      </c>
      <c r="L4" s="4">
        <v>176</v>
      </c>
      <c r="M4" s="4">
        <v>176</v>
      </c>
      <c r="N4" s="4" t="s">
        <v>37</v>
      </c>
      <c r="O4" s="4" t="s">
        <v>31</v>
      </c>
      <c r="P4" s="4" t="s">
        <v>32</v>
      </c>
      <c r="Q4" s="4">
        <v>0</v>
      </c>
      <c r="R4" s="6">
        <v>44488</v>
      </c>
      <c r="S4" s="5">
        <v>44505</v>
      </c>
      <c r="T4" s="4" t="s">
        <v>33</v>
      </c>
      <c r="U4" s="4">
        <v>176</v>
      </c>
      <c r="V4" s="4">
        <v>0</v>
      </c>
      <c r="W4" s="4">
        <v>0</v>
      </c>
      <c r="X4" s="4">
        <v>2280114</v>
      </c>
      <c r="Y4" s="4" t="s">
        <v>38</v>
      </c>
    </row>
    <row r="5" s="4" customFormat="1" spans="1:25">
      <c r="A5" s="4">
        <v>16602780678</v>
      </c>
      <c r="B5" s="4" t="s">
        <v>25</v>
      </c>
      <c r="C5" s="4" t="s">
        <v>26</v>
      </c>
      <c r="D5" s="4" t="s">
        <v>39</v>
      </c>
      <c r="E5" s="4" t="s">
        <v>40</v>
      </c>
      <c r="F5" s="5">
        <v>44489</v>
      </c>
      <c r="G5" s="5">
        <v>44490</v>
      </c>
      <c r="H5" s="4">
        <v>1</v>
      </c>
      <c r="I5" s="4">
        <v>1</v>
      </c>
      <c r="J5" s="4">
        <v>1</v>
      </c>
      <c r="K5" s="4" t="s">
        <v>29</v>
      </c>
      <c r="L5" s="4">
        <v>645</v>
      </c>
      <c r="M5" s="4">
        <v>645</v>
      </c>
      <c r="N5" s="4" t="s">
        <v>41</v>
      </c>
      <c r="O5" s="4" t="s">
        <v>31</v>
      </c>
      <c r="P5" s="4" t="s">
        <v>32</v>
      </c>
      <c r="Q5" s="4">
        <v>0</v>
      </c>
      <c r="R5" s="6">
        <v>44489</v>
      </c>
      <c r="S5" s="5">
        <v>44505</v>
      </c>
      <c r="T5" s="4" t="s">
        <v>33</v>
      </c>
      <c r="U5" s="4">
        <v>645</v>
      </c>
      <c r="V5" s="4">
        <v>0</v>
      </c>
      <c r="W5" s="4">
        <v>0</v>
      </c>
      <c r="X5" s="4">
        <v>2280525</v>
      </c>
      <c r="Y5" s="4">
        <v>87663368</v>
      </c>
    </row>
    <row r="6" s="4" customFormat="1" spans="1:23">
      <c r="A6" s="4">
        <v>16602891363</v>
      </c>
      <c r="B6" s="4" t="s">
        <v>25</v>
      </c>
      <c r="C6" s="4" t="s">
        <v>26</v>
      </c>
      <c r="D6" s="4" t="s">
        <v>42</v>
      </c>
      <c r="E6" s="4" t="s">
        <v>43</v>
      </c>
      <c r="F6" s="5">
        <v>44489</v>
      </c>
      <c r="G6" s="5">
        <v>44490</v>
      </c>
      <c r="H6" s="4">
        <v>1</v>
      </c>
      <c r="I6" s="4">
        <v>1</v>
      </c>
      <c r="J6" s="4">
        <v>1</v>
      </c>
      <c r="K6" s="4" t="s">
        <v>29</v>
      </c>
      <c r="L6" s="4">
        <v>283.24</v>
      </c>
      <c r="M6" s="4">
        <v>283.24</v>
      </c>
      <c r="N6" s="4" t="s">
        <v>44</v>
      </c>
      <c r="O6" s="4" t="s">
        <v>31</v>
      </c>
      <c r="P6" s="4" t="s">
        <v>32</v>
      </c>
      <c r="Q6" s="4">
        <v>0</v>
      </c>
      <c r="R6" s="6">
        <v>44489</v>
      </c>
      <c r="S6" s="5">
        <v>44505</v>
      </c>
      <c r="T6" s="4" t="s">
        <v>33</v>
      </c>
      <c r="U6" s="4">
        <v>283.24</v>
      </c>
      <c r="V6" s="4">
        <v>0</v>
      </c>
      <c r="W6" s="4">
        <v>0</v>
      </c>
    </row>
    <row r="7" s="4" customFormat="1" spans="1:23">
      <c r="A7" s="4">
        <v>16602891363</v>
      </c>
      <c r="B7" s="4" t="s">
        <v>25</v>
      </c>
      <c r="C7" s="4" t="s">
        <v>34</v>
      </c>
      <c r="D7" s="4" t="s">
        <v>42</v>
      </c>
      <c r="E7" s="4" t="s">
        <v>43</v>
      </c>
      <c r="F7" s="5">
        <v>44489</v>
      </c>
      <c r="G7" s="5">
        <v>44490</v>
      </c>
      <c r="H7" s="4">
        <v>1</v>
      </c>
      <c r="I7" s="4">
        <v>1</v>
      </c>
      <c r="J7" s="4">
        <v>1</v>
      </c>
      <c r="K7" s="4" t="s">
        <v>29</v>
      </c>
      <c r="L7" s="4">
        <v>-283.24</v>
      </c>
      <c r="M7" s="4">
        <v>-283.24</v>
      </c>
      <c r="N7" s="4" t="s">
        <v>44</v>
      </c>
      <c r="O7" s="4" t="s">
        <v>31</v>
      </c>
      <c r="P7" s="4" t="s">
        <v>32</v>
      </c>
      <c r="Q7" s="4">
        <v>0</v>
      </c>
      <c r="R7" s="6">
        <v>44489</v>
      </c>
      <c r="S7" s="5">
        <v>44505</v>
      </c>
      <c r="T7" s="4" t="s">
        <v>33</v>
      </c>
      <c r="U7" s="4">
        <v>-283.24</v>
      </c>
      <c r="V7" s="4">
        <v>0</v>
      </c>
      <c r="W7" s="4">
        <v>0</v>
      </c>
    </row>
    <row r="8" s="4" customFormat="1" spans="1:23">
      <c r="A8" s="4">
        <v>16609051609</v>
      </c>
      <c r="B8" s="4" t="s">
        <v>25</v>
      </c>
      <c r="C8" s="4" t="s">
        <v>26</v>
      </c>
      <c r="D8" s="4" t="s">
        <v>45</v>
      </c>
      <c r="E8" s="4" t="s">
        <v>46</v>
      </c>
      <c r="F8" s="5">
        <v>44489</v>
      </c>
      <c r="G8" s="5">
        <v>44490</v>
      </c>
      <c r="H8" s="4">
        <v>1</v>
      </c>
      <c r="I8" s="4">
        <v>1</v>
      </c>
      <c r="J8" s="4">
        <v>1</v>
      </c>
      <c r="K8" s="4" t="s">
        <v>29</v>
      </c>
      <c r="L8" s="4">
        <v>284.36</v>
      </c>
      <c r="M8" s="4">
        <v>284.36</v>
      </c>
      <c r="N8" s="4" t="s">
        <v>47</v>
      </c>
      <c r="O8" s="4" t="s">
        <v>31</v>
      </c>
      <c r="P8" s="4" t="s">
        <v>32</v>
      </c>
      <c r="Q8" s="4">
        <v>0</v>
      </c>
      <c r="R8" s="6">
        <v>44489</v>
      </c>
      <c r="S8" s="5">
        <v>44505</v>
      </c>
      <c r="T8" s="4" t="s">
        <v>33</v>
      </c>
      <c r="U8" s="4">
        <v>284.36</v>
      </c>
      <c r="V8" s="4">
        <v>0</v>
      </c>
      <c r="W8" s="4">
        <v>0</v>
      </c>
    </row>
    <row r="9" s="4" customFormat="1" spans="1:23">
      <c r="A9" s="4">
        <v>16609217141</v>
      </c>
      <c r="B9" s="4" t="s">
        <v>25</v>
      </c>
      <c r="C9" s="4" t="s">
        <v>26</v>
      </c>
      <c r="D9" s="4" t="s">
        <v>45</v>
      </c>
      <c r="E9" s="4" t="s">
        <v>46</v>
      </c>
      <c r="F9" s="5">
        <v>44489</v>
      </c>
      <c r="G9" s="5">
        <v>44490</v>
      </c>
      <c r="H9" s="4">
        <v>1</v>
      </c>
      <c r="I9" s="4">
        <v>1</v>
      </c>
      <c r="J9" s="4">
        <v>1</v>
      </c>
      <c r="K9" s="4" t="s">
        <v>29</v>
      </c>
      <c r="L9" s="4">
        <v>284.36</v>
      </c>
      <c r="M9" s="4">
        <v>284.36</v>
      </c>
      <c r="N9" s="4" t="s">
        <v>48</v>
      </c>
      <c r="O9" s="4" t="s">
        <v>31</v>
      </c>
      <c r="P9" s="4" t="s">
        <v>32</v>
      </c>
      <c r="Q9" s="4">
        <v>0</v>
      </c>
      <c r="R9" s="6">
        <v>44489</v>
      </c>
      <c r="S9" s="5">
        <v>44505</v>
      </c>
      <c r="T9" s="4" t="s">
        <v>33</v>
      </c>
      <c r="U9" s="4">
        <v>284.36</v>
      </c>
      <c r="V9" s="4">
        <v>0</v>
      </c>
      <c r="W9" s="4">
        <v>0</v>
      </c>
    </row>
    <row r="10" s="4" customFormat="1" spans="1:24">
      <c r="A10" s="4">
        <v>16609745228</v>
      </c>
      <c r="B10" s="4" t="s">
        <v>25</v>
      </c>
      <c r="C10" s="4" t="s">
        <v>26</v>
      </c>
      <c r="D10" s="4" t="s">
        <v>49</v>
      </c>
      <c r="E10" s="4" t="s">
        <v>50</v>
      </c>
      <c r="F10" s="5">
        <v>44489</v>
      </c>
      <c r="G10" s="5">
        <v>44490</v>
      </c>
      <c r="H10" s="4">
        <v>1</v>
      </c>
      <c r="I10" s="4">
        <v>1</v>
      </c>
      <c r="J10" s="4">
        <v>1</v>
      </c>
      <c r="K10" s="4" t="s">
        <v>29</v>
      </c>
      <c r="L10" s="4">
        <v>760</v>
      </c>
      <c r="M10" s="4">
        <v>760</v>
      </c>
      <c r="N10" s="4" t="s">
        <v>51</v>
      </c>
      <c r="O10" s="4" t="s">
        <v>31</v>
      </c>
      <c r="P10" s="4" t="s">
        <v>32</v>
      </c>
      <c r="Q10" s="4">
        <v>0</v>
      </c>
      <c r="R10" s="6">
        <v>44489</v>
      </c>
      <c r="S10" s="5">
        <v>44505</v>
      </c>
      <c r="T10" s="4" t="s">
        <v>33</v>
      </c>
      <c r="U10" s="4">
        <v>760</v>
      </c>
      <c r="V10" s="4">
        <v>0</v>
      </c>
      <c r="W10" s="4">
        <v>0</v>
      </c>
      <c r="X10" s="4">
        <v>2280680</v>
      </c>
    </row>
    <row r="11" s="4" customFormat="1" spans="1:24">
      <c r="A11" s="4">
        <v>16610509050</v>
      </c>
      <c r="B11" s="4" t="s">
        <v>25</v>
      </c>
      <c r="C11" s="4" t="s">
        <v>26</v>
      </c>
      <c r="D11" s="4" t="s">
        <v>45</v>
      </c>
      <c r="E11" s="4" t="s">
        <v>46</v>
      </c>
      <c r="F11" s="5">
        <v>44489</v>
      </c>
      <c r="G11" s="5">
        <v>44490</v>
      </c>
      <c r="H11" s="4">
        <v>1</v>
      </c>
      <c r="I11" s="4">
        <v>1</v>
      </c>
      <c r="J11" s="4">
        <v>1</v>
      </c>
      <c r="K11" s="4" t="s">
        <v>29</v>
      </c>
      <c r="L11" s="4">
        <v>284.36</v>
      </c>
      <c r="M11" s="4">
        <v>284.36</v>
      </c>
      <c r="N11" s="4" t="s">
        <v>52</v>
      </c>
      <c r="O11" s="4" t="s">
        <v>31</v>
      </c>
      <c r="P11" s="4" t="s">
        <v>32</v>
      </c>
      <c r="Q11" s="4">
        <v>0</v>
      </c>
      <c r="R11" s="6">
        <v>44489</v>
      </c>
      <c r="S11" s="5">
        <v>44505</v>
      </c>
      <c r="T11" s="4" t="s">
        <v>33</v>
      </c>
      <c r="U11" s="4">
        <v>284.36</v>
      </c>
      <c r="V11" s="4">
        <v>0</v>
      </c>
      <c r="W11" s="4">
        <v>0</v>
      </c>
      <c r="X11" s="4">
        <v>2280755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19"/>
  <sheetViews>
    <sheetView tabSelected="1" workbookViewId="0">
      <selection activeCell="E30" sqref="E30"/>
    </sheetView>
  </sheetViews>
  <sheetFormatPr defaultColWidth="9" defaultRowHeight="13.5"/>
  <cols>
    <col min="1" max="1" width="13.125" style="4" customWidth="1"/>
    <col min="2" max="3" width="11.5" style="4"/>
    <col min="4" max="16362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53</v>
      </c>
    </row>
    <row r="2" s="4" customFormat="1" hidden="1" spans="1:9">
      <c r="A2" s="4">
        <v>16591362132</v>
      </c>
      <c r="B2" s="5">
        <v>44488</v>
      </c>
      <c r="C2" s="5">
        <v>44490</v>
      </c>
      <c r="D2" s="4">
        <v>0</v>
      </c>
      <c r="E2" s="4" t="e">
        <f>VLOOKUP(A2,HOP!A:L,12,0)</f>
        <v>#N/A</v>
      </c>
      <c r="F2" s="4" t="e">
        <f>VLOOKUP(A2,HOP!A:C,3,0)</f>
        <v>#N/A</v>
      </c>
      <c r="G2" s="4" t="e">
        <f>D2-E2</f>
        <v>#N/A</v>
      </c>
      <c r="H2" s="4" t="e">
        <f>$H$1&amp;F2</f>
        <v>#N/A</v>
      </c>
      <c r="I2" s="4" t="e">
        <f>VLOOKUP(A2,HOP!A:T,20,0)</f>
        <v>#N/A</v>
      </c>
    </row>
    <row r="3" s="4" customFormat="1" spans="1:9">
      <c r="A3" s="4">
        <v>16594793515</v>
      </c>
      <c r="B3" s="5">
        <v>44489</v>
      </c>
      <c r="C3" s="5">
        <v>44490</v>
      </c>
      <c r="D3" s="4">
        <v>176</v>
      </c>
      <c r="E3" s="4" t="str">
        <f>VLOOKUP(A3,HOP!A:L,12,0)</f>
        <v>176.00</v>
      </c>
      <c r="F3" s="4" t="str">
        <f>VLOOKUP(A3,HOP!A:C,3,0)</f>
        <v>2280114</v>
      </c>
      <c r="G3" s="4">
        <f t="shared" ref="G3:G9" si="0">D3-E3</f>
        <v>0</v>
      </c>
      <c r="H3" s="4" t="str">
        <f t="shared" ref="H3:H9" si="1">$H$1&amp;F3</f>
        <v>，2280114</v>
      </c>
      <c r="I3" s="4" t="str">
        <f>VLOOKUP(A3,HOP!A:T,20,0)</f>
        <v>直采</v>
      </c>
    </row>
    <row r="4" s="4" customFormat="1" spans="1:9">
      <c r="A4" s="4">
        <v>16602780678</v>
      </c>
      <c r="B4" s="5">
        <v>44489</v>
      </c>
      <c r="C4" s="5">
        <v>44490</v>
      </c>
      <c r="D4" s="4">
        <v>645</v>
      </c>
      <c r="E4" s="4" t="str">
        <f>VLOOKUP(A4,HOP!A:L,12,0)</f>
        <v>645.00</v>
      </c>
      <c r="F4" s="4" t="str">
        <f>VLOOKUP(A4,HOP!A:C,3,0)</f>
        <v>2280525</v>
      </c>
      <c r="G4" s="4">
        <f t="shared" si="0"/>
        <v>0</v>
      </c>
      <c r="H4" s="4" t="str">
        <f t="shared" si="1"/>
        <v>，2280525</v>
      </c>
      <c r="I4" s="4" t="str">
        <f>VLOOKUP(A4,HOP!A:T,20,0)</f>
        <v>直采</v>
      </c>
    </row>
    <row r="5" s="4" customFormat="1" hidden="1" spans="1:9">
      <c r="A5" s="4">
        <v>16602891363</v>
      </c>
      <c r="B5" s="5">
        <v>44489</v>
      </c>
      <c r="C5" s="5">
        <v>44490</v>
      </c>
      <c r="D5" s="4">
        <v>0</v>
      </c>
      <c r="E5" s="4" t="e">
        <f>VLOOKUP(A5,HOP!A:L,12,0)</f>
        <v>#N/A</v>
      </c>
      <c r="F5" s="4" t="e">
        <f>VLOOKUP(A5,HOP!A:C,3,0)</f>
        <v>#N/A</v>
      </c>
      <c r="G5" s="4" t="e">
        <f t="shared" si="0"/>
        <v>#N/A</v>
      </c>
      <c r="H5" s="4" t="e">
        <f t="shared" si="1"/>
        <v>#N/A</v>
      </c>
      <c r="I5" s="4" t="e">
        <f>VLOOKUP(A5,HOP!A:T,20,0)</f>
        <v>#N/A</v>
      </c>
    </row>
    <row r="6" s="4" customFormat="1" spans="1:9">
      <c r="A6" s="4">
        <v>16609051609</v>
      </c>
      <c r="B6" s="5">
        <v>44489</v>
      </c>
      <c r="C6" s="5">
        <v>44490</v>
      </c>
      <c r="D6" s="4">
        <v>284.36</v>
      </c>
      <c r="E6" s="4" t="str">
        <f>VLOOKUP(A6,HOP!A:L,12,0)</f>
        <v>284.36</v>
      </c>
      <c r="F6" s="4" t="str">
        <f>VLOOKUP(A6,HOP!A:C,3,0)</f>
        <v>2280614</v>
      </c>
      <c r="G6" s="4">
        <f t="shared" si="0"/>
        <v>0</v>
      </c>
      <c r="H6" s="4" t="str">
        <f t="shared" si="1"/>
        <v>，2280614</v>
      </c>
      <c r="I6" s="4" t="str">
        <f>VLOOKUP(A6,HOP!A:T,20,0)</f>
        <v>直连</v>
      </c>
    </row>
    <row r="7" s="4" customFormat="1" spans="1:9">
      <c r="A7" s="4">
        <v>16609217141</v>
      </c>
      <c r="B7" s="5">
        <v>44489</v>
      </c>
      <c r="C7" s="5">
        <v>44490</v>
      </c>
      <c r="D7" s="4">
        <v>284.36</v>
      </c>
      <c r="E7" s="4" t="str">
        <f>VLOOKUP(A7,HOP!A:L,12,0)</f>
        <v>284.36</v>
      </c>
      <c r="F7" s="4" t="str">
        <f>VLOOKUP(A7,HOP!A:C,3,0)</f>
        <v>2280635</v>
      </c>
      <c r="G7" s="4">
        <f t="shared" si="0"/>
        <v>0</v>
      </c>
      <c r="H7" s="4" t="str">
        <f t="shared" si="1"/>
        <v>，2280635</v>
      </c>
      <c r="I7" s="4" t="str">
        <f>VLOOKUP(A7,HOP!A:T,20,0)</f>
        <v>直连</v>
      </c>
    </row>
    <row r="8" s="4" customFormat="1" spans="1:9">
      <c r="A8" s="4">
        <v>16609745228</v>
      </c>
      <c r="B8" s="5">
        <v>44489</v>
      </c>
      <c r="C8" s="5">
        <v>44490</v>
      </c>
      <c r="D8" s="4">
        <v>760</v>
      </c>
      <c r="E8" s="4" t="str">
        <f>VLOOKUP(A8,HOP!A:L,12,0)</f>
        <v>760.00</v>
      </c>
      <c r="F8" s="4" t="str">
        <f>VLOOKUP(A8,HOP!A:C,3,0)</f>
        <v>2280680</v>
      </c>
      <c r="G8" s="4">
        <f t="shared" si="0"/>
        <v>0</v>
      </c>
      <c r="H8" s="4" t="str">
        <f t="shared" si="1"/>
        <v>，2280680</v>
      </c>
      <c r="I8" s="4" t="str">
        <f>VLOOKUP(A8,HOP!A:T,20,0)</f>
        <v>直采</v>
      </c>
    </row>
    <row r="9" s="4" customFormat="1" spans="1:9">
      <c r="A9" s="4">
        <v>16610509050</v>
      </c>
      <c r="B9" s="5">
        <v>44489</v>
      </c>
      <c r="C9" s="5">
        <v>44490</v>
      </c>
      <c r="D9" s="4">
        <v>284.36</v>
      </c>
      <c r="E9" s="4" t="str">
        <f>VLOOKUP(A9,HOP!A:L,12,0)</f>
        <v>284.36</v>
      </c>
      <c r="F9" s="4" t="str">
        <f>VLOOKUP(A9,HOP!A:C,3,0)</f>
        <v>2280755</v>
      </c>
      <c r="G9" s="4">
        <f t="shared" si="0"/>
        <v>0</v>
      </c>
      <c r="H9" s="4" t="str">
        <f t="shared" si="1"/>
        <v>，2280755</v>
      </c>
      <c r="I9" s="4" t="str">
        <f>VLOOKUP(A9,HOP!A:T,20,0)</f>
        <v>直连</v>
      </c>
    </row>
    <row r="11" spans="4:4">
      <c r="D11" s="4">
        <f>SUM(D2:D10)</f>
        <v>2434.08</v>
      </c>
    </row>
    <row r="16" spans="1:5">
      <c r="A16" s="4" t="s">
        <v>54</v>
      </c>
      <c r="D16" s="4">
        <v>1581</v>
      </c>
      <c r="E16" s="4">
        <v>1923.67</v>
      </c>
    </row>
    <row r="17" spans="1:5">
      <c r="A17" s="4" t="s">
        <v>55</v>
      </c>
      <c r="D17" s="4">
        <v>853.08</v>
      </c>
      <c r="E17" s="4">
        <v>1037.98</v>
      </c>
    </row>
    <row r="18" spans="1:5">
      <c r="A18" s="4" t="s">
        <v>56</v>
      </c>
      <c r="D18" s="4">
        <f>SUBTOTAL(9,D16:D17)</f>
        <v>2434.08</v>
      </c>
      <c r="E18" s="4">
        <f>SUBTOTAL(9,E16:E17)</f>
        <v>2961.65</v>
      </c>
    </row>
    <row r="19" spans="1:1">
      <c r="A19" s="4" t="s">
        <v>57</v>
      </c>
    </row>
  </sheetData>
  <autoFilter ref="A1:XFD11">
    <filterColumn colId="3">
      <filters blank="1">
        <filter val="760"/>
        <filter val="645"/>
        <filter val="176"/>
        <filter val="284.36"/>
        <filter val="2434.08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"/>
  <sheetViews>
    <sheetView workbookViewId="0">
      <selection activeCell="A2" sqref="A2:A1048576"/>
    </sheetView>
  </sheetViews>
  <sheetFormatPr defaultColWidth="8" defaultRowHeight="12.75" outlineLevelRow="7"/>
  <cols>
    <col min="1" max="1" width="11.125" style="1"/>
    <col min="2" max="16383" width="8" style="1"/>
  </cols>
  <sheetData>
    <row r="1" s="1" customFormat="1" spans="1:20">
      <c r="A1" s="2" t="s">
        <v>58</v>
      </c>
      <c r="B1" s="2" t="s">
        <v>59</v>
      </c>
      <c r="C1" s="2" t="s">
        <v>60</v>
      </c>
      <c r="D1" s="2" t="s">
        <v>61</v>
      </c>
      <c r="E1" s="2" t="s">
        <v>13</v>
      </c>
      <c r="F1" s="2" t="s">
        <v>5</v>
      </c>
      <c r="G1" s="2" t="s">
        <v>6</v>
      </c>
      <c r="H1" s="2" t="s">
        <v>62</v>
      </c>
      <c r="I1" s="2" t="s">
        <v>63</v>
      </c>
      <c r="J1" s="2" t="s">
        <v>64</v>
      </c>
      <c r="K1" s="2" t="s">
        <v>65</v>
      </c>
      <c r="L1" s="2" t="s">
        <v>66</v>
      </c>
      <c r="M1" s="2" t="s">
        <v>67</v>
      </c>
      <c r="N1" s="2" t="s">
        <v>68</v>
      </c>
      <c r="O1" s="2" t="s">
        <v>69</v>
      </c>
      <c r="P1" s="2" t="s">
        <v>70</v>
      </c>
      <c r="Q1" s="2" t="s">
        <v>71</v>
      </c>
      <c r="R1" s="2" t="s">
        <v>72</v>
      </c>
      <c r="S1" s="2" t="s">
        <v>73</v>
      </c>
      <c r="T1" s="2" t="s">
        <v>74</v>
      </c>
    </row>
    <row r="2" s="1" customFormat="1" spans="1:20">
      <c r="A2" s="3">
        <v>16610509050</v>
      </c>
      <c r="B2" s="1" t="s">
        <v>75</v>
      </c>
      <c r="C2" s="1" t="s">
        <v>76</v>
      </c>
      <c r="D2" s="1" t="s">
        <v>77</v>
      </c>
      <c r="E2" s="1" t="s">
        <v>52</v>
      </c>
      <c r="F2" s="1" t="s">
        <v>75</v>
      </c>
      <c r="G2" s="1" t="s">
        <v>78</v>
      </c>
      <c r="H2" s="1" t="s">
        <v>79</v>
      </c>
      <c r="I2" s="1" t="s">
        <v>80</v>
      </c>
      <c r="J2" s="1" t="s">
        <v>81</v>
      </c>
      <c r="K2" s="1" t="s">
        <v>80</v>
      </c>
      <c r="L2" s="1" t="s">
        <v>80</v>
      </c>
      <c r="M2" s="1" t="s">
        <v>82</v>
      </c>
      <c r="N2" s="1" t="s">
        <v>82</v>
      </c>
      <c r="O2" s="1" t="s">
        <v>83</v>
      </c>
      <c r="P2" s="1" t="s">
        <v>84</v>
      </c>
      <c r="Q2" s="1" t="s">
        <v>85</v>
      </c>
      <c r="R2" s="1" t="s">
        <v>86</v>
      </c>
      <c r="S2" s="1" t="s">
        <v>87</v>
      </c>
      <c r="T2" s="1" t="s">
        <v>88</v>
      </c>
    </row>
    <row r="3" s="1" customFormat="1" spans="1:20">
      <c r="A3" s="3">
        <v>16609745228</v>
      </c>
      <c r="B3" s="1" t="s">
        <v>75</v>
      </c>
      <c r="C3" s="1" t="s">
        <v>89</v>
      </c>
      <c r="D3" s="1" t="s">
        <v>90</v>
      </c>
      <c r="E3" s="1" t="s">
        <v>51</v>
      </c>
      <c r="F3" s="1" t="s">
        <v>75</v>
      </c>
      <c r="G3" s="1" t="s">
        <v>78</v>
      </c>
      <c r="H3" s="1" t="s">
        <v>79</v>
      </c>
      <c r="I3" s="1" t="s">
        <v>91</v>
      </c>
      <c r="J3" s="1" t="s">
        <v>81</v>
      </c>
      <c r="K3" s="1" t="s">
        <v>91</v>
      </c>
      <c r="L3" s="1" t="s">
        <v>91</v>
      </c>
      <c r="M3" s="1" t="s">
        <v>82</v>
      </c>
      <c r="N3" s="1" t="s">
        <v>82</v>
      </c>
      <c r="O3" s="1" t="s">
        <v>83</v>
      </c>
      <c r="P3" s="1" t="s">
        <v>84</v>
      </c>
      <c r="Q3" s="1" t="s">
        <v>92</v>
      </c>
      <c r="R3" s="1" t="s">
        <v>86</v>
      </c>
      <c r="S3" s="1" t="s">
        <v>87</v>
      </c>
      <c r="T3" s="1" t="s">
        <v>93</v>
      </c>
    </row>
    <row r="4" s="1" customFormat="1" spans="1:20">
      <c r="A4" s="3">
        <v>16609217141</v>
      </c>
      <c r="B4" s="1" t="s">
        <v>75</v>
      </c>
      <c r="C4" s="1" t="s">
        <v>94</v>
      </c>
      <c r="D4" s="1" t="s">
        <v>77</v>
      </c>
      <c r="E4" s="1" t="s">
        <v>48</v>
      </c>
      <c r="F4" s="1" t="s">
        <v>75</v>
      </c>
      <c r="G4" s="1" t="s">
        <v>78</v>
      </c>
      <c r="H4" s="1" t="s">
        <v>79</v>
      </c>
      <c r="I4" s="1" t="s">
        <v>80</v>
      </c>
      <c r="J4" s="1" t="s">
        <v>81</v>
      </c>
      <c r="K4" s="1" t="s">
        <v>80</v>
      </c>
      <c r="L4" s="1" t="s">
        <v>80</v>
      </c>
      <c r="M4" s="1" t="s">
        <v>82</v>
      </c>
      <c r="N4" s="1" t="s">
        <v>82</v>
      </c>
      <c r="O4" s="1" t="s">
        <v>83</v>
      </c>
      <c r="P4" s="1" t="s">
        <v>84</v>
      </c>
      <c r="Q4" s="1" t="s">
        <v>95</v>
      </c>
      <c r="R4" s="1" t="s">
        <v>86</v>
      </c>
      <c r="S4" s="1" t="s">
        <v>87</v>
      </c>
      <c r="T4" s="1" t="s">
        <v>88</v>
      </c>
    </row>
    <row r="5" s="1" customFormat="1" spans="1:20">
      <c r="A5" s="3">
        <v>16609051609</v>
      </c>
      <c r="B5" s="1" t="s">
        <v>75</v>
      </c>
      <c r="C5" s="1" t="s">
        <v>96</v>
      </c>
      <c r="D5" s="1" t="s">
        <v>77</v>
      </c>
      <c r="E5" s="1" t="s">
        <v>47</v>
      </c>
      <c r="F5" s="1" t="s">
        <v>75</v>
      </c>
      <c r="G5" s="1" t="s">
        <v>78</v>
      </c>
      <c r="H5" s="1" t="s">
        <v>79</v>
      </c>
      <c r="I5" s="1" t="s">
        <v>80</v>
      </c>
      <c r="J5" s="1" t="s">
        <v>81</v>
      </c>
      <c r="K5" s="1" t="s">
        <v>80</v>
      </c>
      <c r="L5" s="1" t="s">
        <v>80</v>
      </c>
      <c r="M5" s="1" t="s">
        <v>82</v>
      </c>
      <c r="N5" s="1" t="s">
        <v>82</v>
      </c>
      <c r="O5" s="1" t="s">
        <v>83</v>
      </c>
      <c r="P5" s="1" t="s">
        <v>84</v>
      </c>
      <c r="Q5" s="1" t="s">
        <v>97</v>
      </c>
      <c r="R5" s="1" t="s">
        <v>86</v>
      </c>
      <c r="S5" s="1" t="s">
        <v>87</v>
      </c>
      <c r="T5" s="1" t="s">
        <v>88</v>
      </c>
    </row>
    <row r="6" s="1" customFormat="1" spans="1:20">
      <c r="A6" s="3">
        <v>16608522525</v>
      </c>
      <c r="B6" s="1" t="s">
        <v>75</v>
      </c>
      <c r="C6" s="1" t="s">
        <v>98</v>
      </c>
      <c r="D6" s="1" t="s">
        <v>99</v>
      </c>
      <c r="E6" s="1" t="s">
        <v>100</v>
      </c>
      <c r="F6" s="1" t="s">
        <v>75</v>
      </c>
      <c r="G6" s="1" t="s">
        <v>78</v>
      </c>
      <c r="H6" s="1" t="s">
        <v>79</v>
      </c>
      <c r="I6" s="1" t="s">
        <v>83</v>
      </c>
      <c r="J6" s="1" t="s">
        <v>81</v>
      </c>
      <c r="K6" s="1" t="s">
        <v>83</v>
      </c>
      <c r="L6" s="1" t="s">
        <v>83</v>
      </c>
      <c r="M6" s="1" t="s">
        <v>82</v>
      </c>
      <c r="N6" s="1" t="s">
        <v>82</v>
      </c>
      <c r="O6" s="1" t="s">
        <v>83</v>
      </c>
      <c r="P6" s="1" t="s">
        <v>84</v>
      </c>
      <c r="Q6" s="1" t="s">
        <v>101</v>
      </c>
      <c r="R6" s="1" t="s">
        <v>86</v>
      </c>
      <c r="S6" s="1" t="s">
        <v>87</v>
      </c>
      <c r="T6" s="1" t="s">
        <v>88</v>
      </c>
    </row>
    <row r="7" s="1" customFormat="1" spans="1:20">
      <c r="A7" s="3">
        <v>16602780678</v>
      </c>
      <c r="B7" s="1" t="s">
        <v>75</v>
      </c>
      <c r="C7" s="1" t="s">
        <v>102</v>
      </c>
      <c r="D7" s="1" t="s">
        <v>103</v>
      </c>
      <c r="E7" s="1" t="s">
        <v>41</v>
      </c>
      <c r="F7" s="1" t="s">
        <v>75</v>
      </c>
      <c r="G7" s="1" t="s">
        <v>78</v>
      </c>
      <c r="H7" s="1" t="s">
        <v>79</v>
      </c>
      <c r="I7" s="1" t="s">
        <v>104</v>
      </c>
      <c r="J7" s="1" t="s">
        <v>81</v>
      </c>
      <c r="K7" s="1" t="s">
        <v>104</v>
      </c>
      <c r="L7" s="1" t="s">
        <v>104</v>
      </c>
      <c r="M7" s="1" t="s">
        <v>82</v>
      </c>
      <c r="N7" s="1" t="s">
        <v>82</v>
      </c>
      <c r="O7" s="1" t="s">
        <v>83</v>
      </c>
      <c r="P7" s="1" t="s">
        <v>84</v>
      </c>
      <c r="Q7" s="1" t="s">
        <v>105</v>
      </c>
      <c r="R7" s="1" t="s">
        <v>86</v>
      </c>
      <c r="S7" s="1" t="s">
        <v>87</v>
      </c>
      <c r="T7" s="1" t="s">
        <v>93</v>
      </c>
    </row>
    <row r="8" s="1" customFormat="1" spans="1:20">
      <c r="A8" s="3">
        <v>16594793515</v>
      </c>
      <c r="B8" s="1" t="s">
        <v>106</v>
      </c>
      <c r="C8" s="1" t="s">
        <v>107</v>
      </c>
      <c r="D8" s="1" t="s">
        <v>108</v>
      </c>
      <c r="E8" s="1" t="s">
        <v>37</v>
      </c>
      <c r="F8" s="1" t="s">
        <v>75</v>
      </c>
      <c r="G8" s="1" t="s">
        <v>78</v>
      </c>
      <c r="H8" s="1" t="s">
        <v>79</v>
      </c>
      <c r="I8" s="1" t="s">
        <v>109</v>
      </c>
      <c r="J8" s="1" t="s">
        <v>81</v>
      </c>
      <c r="K8" s="1" t="s">
        <v>109</v>
      </c>
      <c r="L8" s="1" t="s">
        <v>109</v>
      </c>
      <c r="M8" s="1" t="s">
        <v>82</v>
      </c>
      <c r="N8" s="1" t="s">
        <v>82</v>
      </c>
      <c r="O8" s="1" t="s">
        <v>83</v>
      </c>
      <c r="P8" s="1" t="s">
        <v>84</v>
      </c>
      <c r="Q8" s="1" t="s">
        <v>110</v>
      </c>
      <c r="R8" s="1" t="s">
        <v>86</v>
      </c>
      <c r="S8" s="1" t="s">
        <v>87</v>
      </c>
      <c r="T8" s="1" t="s">
        <v>93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2021-11-05T01:04:55Z</dcterms:created>
  <dcterms:modified xsi:type="dcterms:W3CDTF">2021-11-05T01:14:53Z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37DCBF1E8A234B13923BD5BABE9BC840</vt:lpwstr>
  </property>
  <property fmtid="{D5CDD505-2E9C-101B-9397-08002B2CF9AE}" pid="3" name="KSOProductBuildVer">
    <vt:lpwstr>2052-11.1.0.11045</vt:lpwstr>
  </property>
</Properties>
</file>