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<sst xmlns="http://schemas.openxmlformats.org/spreadsheetml/2006/main" count="599" uniqueCount="194">
  <si>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</si>
  <si>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</si>
  <si>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</si>
  <si>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</si>
  <si>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</si>
  <si>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</si>
  <si>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</si>
  <si>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</si>
  <si>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</si>
  <si>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</si>
  <si>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</si>
  <si>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</si>
  <si>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</si>
  <si>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</si>
  <si>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</si>
  <si>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</si>
  <si>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</si>
  <si>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</si>
  <si>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</si>
  <si>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</si>
  <si>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</si>
  <si>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</si>
  <si>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</si>
  <si>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</si>
  <si>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</si>
  <si>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</si>
  <si>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</si>
  <si>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[广州]广州米卢酒店(60985912)</t>
  </si>
  <si>
    <t>高级大床房&lt;双人入住&gt;&lt;内宾&gt;&lt;预付&gt;&lt;双早&gt;</t>
  </si>
  <si>
    <t>CNY</t>
  </si>
  <si>
    <t>邓舒婷</t>
  </si>
  <si>
    <t>CA11323211105CNY</t>
  </si>
  <si>
    <t>未提现</t>
  </si>
  <si>
    <t>携程开票</t>
  </si>
  <si>
    <t>[上海]上海静安宾馆(64223838)</t>
  </si>
  <si>
    <t>高级双床房&lt;双人入住&gt;&lt;内宾&gt;&lt;预付&gt;&lt;双早&gt;</t>
  </si>
  <si>
    <t>卢秀增</t>
  </si>
  <si>
    <t>[广州]诺盟国际公寓(广州北京路捷登都会店)(60986738)</t>
  </si>
  <si>
    <t>商务远景大床房&lt;双人入住&gt;&lt;内宾&gt;&lt;预付&gt;&lt;无早&gt;</t>
  </si>
  <si>
    <t>黄沛莹</t>
  </si>
  <si>
    <t>[杭州]Zprime智尚臻选酒店(杭州西湖延安路湖滨店)(73296181)</t>
  </si>
  <si>
    <t>臻选体验大床房&lt;双人入住&gt;&lt;内宾&gt;&lt;预付&gt;&lt;无早&gt;</t>
  </si>
  <si>
    <t>郑君</t>
  </si>
  <si>
    <t>[深圳]7天优品酒店Premium(深圳科技园高新园地铁站店)(66098158)</t>
  </si>
  <si>
    <t>优品大床房&lt;双人入住&gt;&lt;内宾&gt;&lt;预付&gt;&lt;无早&gt;</t>
  </si>
  <si>
    <t>潘一丁</t>
  </si>
  <si>
    <t>陈静</t>
  </si>
  <si>
    <t>[桂林]城市便捷酒店(桂林七星公园东西巷店)(71586887)</t>
  </si>
  <si>
    <t>特惠大床房&lt;双人入住&gt;&lt;内宾&gt;&lt;预付&gt;&lt;无早&gt;</t>
  </si>
  <si>
    <t>阳成宝</t>
  </si>
  <si>
    <t>取消</t>
  </si>
  <si>
    <t>[安顺]安顺豪生温泉度假酒店(80625373)</t>
  </si>
  <si>
    <t>豪庭大床房&lt;双人入住&gt;&lt;中宾&gt;&lt;日历房套餐高价值&gt;&lt;双早&gt;&lt;新酒店礼盒&gt;</t>
  </si>
  <si>
    <t>姜松哲,费继廉</t>
  </si>
  <si>
    <t>Z商务标准间&lt;双人入住&gt;&lt;内宾&gt;&lt;预付&gt;&lt;无早&gt;</t>
  </si>
  <si>
    <t>陈宇峰</t>
  </si>
  <si>
    <t>[南昌]城市便捷酒店(南昌新建区前湖大学店)(72814786)</t>
  </si>
  <si>
    <t>商务大床房&lt;双人入住&gt;&lt;内宾&gt;&lt;预付&gt;&lt;无早&gt;</t>
  </si>
  <si>
    <t>余生</t>
  </si>
  <si>
    <t>[广州]7天连锁酒店(广州客村地铁站广州塔店)(65984419)</t>
  </si>
  <si>
    <t>高级双床房&lt;双人入住&gt;&lt;内宾&gt;&lt;预付&gt;&lt;无早&gt;</t>
  </si>
  <si>
    <t>赵明才</t>
  </si>
  <si>
    <t>轻奢大床房&lt;双人入住&gt;&lt;中宾&gt;&lt;日历房套餐高价值&gt;&lt;双早&gt;&lt;新酒店礼盒&gt;</t>
  </si>
  <si>
    <t>顾亮亮</t>
  </si>
  <si>
    <t>[汕头]城市便捷酒店(汕头华山路万象城店)(71585270)</t>
  </si>
  <si>
    <t>许涛涛</t>
  </si>
  <si>
    <t>清音双床房&lt;双人入住&gt;&lt;中宾&gt;&lt;日历房套餐高价值&gt;&lt;双早&gt;&lt;新酒店礼盒&gt;</t>
  </si>
  <si>
    <t>钱泽</t>
  </si>
  <si>
    <t>[上海]格林豪泰(上海F1赛车场南方泰五金城店)(64199066)</t>
  </si>
  <si>
    <t>大床房&lt;双人入住&gt;&lt;内宾&gt;&lt;预付&gt;&lt;无早&gt;</t>
  </si>
  <si>
    <t>陈为见</t>
  </si>
  <si>
    <t>[文安]文安郝力克希尔顿启缤精选酒店(78103275)</t>
  </si>
  <si>
    <t>精选大床房&lt;双人入住&gt;&lt;内宾&gt;&lt;预付&gt;&lt;双早&gt;</t>
  </si>
  <si>
    <t>白红艳</t>
  </si>
  <si>
    <t>[广州]维也纳酒店(广州南湖乐园店)(71451883)</t>
  </si>
  <si>
    <t>豪华大床房&lt;双人入住&gt;&lt;内宾&gt;&lt;预付&gt;&lt;无早&gt;</t>
  </si>
  <si>
    <t>甘春梅</t>
  </si>
  <si>
    <t>[梅州]梅州麓湖山酒店(62500328)</t>
  </si>
  <si>
    <t>公寓标准大床房&lt;大床&gt;&lt;特惠专享&gt;&lt;双人入住&gt;&lt;无早&gt;</t>
  </si>
  <si>
    <t>陈昭宏,陈东伟,隋岩,华振强</t>
  </si>
  <si>
    <t>[重庆]城市便捷(重庆巴南万达广场店)(71583347)</t>
  </si>
  <si>
    <t>商务双床房&lt;双人入住&gt;&lt;内宾&gt;&lt;预付&gt;&lt;无早&gt;</t>
  </si>
  <si>
    <t>杨晓丽</t>
  </si>
  <si>
    <t>[仙居]锦江之星(仙居环城北路店)(71637245)</t>
  </si>
  <si>
    <t>商务房B&lt;双人入住&gt;&lt;内宾&gt;&lt;预付&gt;&lt;无早&gt;</t>
  </si>
  <si>
    <t>王少波</t>
  </si>
  <si>
    <t>行政大床房&lt;双人入住&gt;&lt;中宾&gt;&lt;日历房套餐高价值&gt;&lt;双早&gt;&lt;新酒店礼盒&gt;</t>
  </si>
  <si>
    <t>余翔</t>
  </si>
  <si>
    <t>[海口]海口新奥斯罗克酒店(75075389)</t>
  </si>
  <si>
    <t>标准双床房&lt;双人入住&gt;&lt;内宾&gt;&lt;预付&gt;&lt;无早&gt;</t>
  </si>
  <si>
    <t>黄宝慧</t>
  </si>
  <si>
    <t>[杭州]锦江之星品尚(杭州滨江大学城浦沿地铁站酒店)(65383582)</t>
  </si>
  <si>
    <t>商务标准房B&lt;双人入住&gt;&lt;内宾&gt;&lt;预付&gt;&lt;无早&gt;</t>
  </si>
  <si>
    <t>李小波</t>
  </si>
  <si>
    <t>，</t>
  </si>
  <si>
    <t>202111011049560022</t>
  </si>
  <si>
    <t>录错渠道，录到汇登国内了</t>
  </si>
  <si>
    <t>202111011332200022</t>
  </si>
  <si>
    <t>202111011445350025</t>
  </si>
  <si>
    <t>202111012225370020</t>
  </si>
  <si>
    <t>A211105093650481</t>
  </si>
  <si>
    <t>A211105093741481</t>
  </si>
  <si>
    <t>i211105093537 汇登 房集：1119.45元</t>
  </si>
  <si>
    <t>i211105093448 汇智 房集：758.8元</t>
  </si>
  <si>
    <t>CNY / HKD 当前参考汇率: 1.216741861</t>
  </si>
  <si>
    <t>总计： 6606.43 CNY/
8038.32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</si>
  <si>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</si>
  <si>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</si>
  <si>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</si>
  <si>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</si>
  <si>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</si>
  <si>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</si>
  <si>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</si>
  <si>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</si>
  <si>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</si>
  <si>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</si>
  <si>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</si>
  <si>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</si>
  <si>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</si>
  <si>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</si>
  <si>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</si>
  <si>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</si>
  <si>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</si>
  <si>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2021-11-01</t>
  </si>
  <si>
    <t>2287499</t>
  </si>
  <si>
    <t>锦江之星品尚(杭州滨江大学城浦沿地铁站酒店)</t>
  </si>
  <si>
    <t>2021-11-02</t>
  </si>
  <si>
    <t>退房日月结</t>
  </si>
  <si>
    <t>198.09</t>
  </si>
  <si>
    <t>RMB</t>
  </si>
  <si>
    <t>0</t>
  </si>
  <si>
    <t>0.00</t>
  </si>
  <si>
    <t>携程汇智国内直连</t>
  </si>
  <si>
    <t>2021-11-01 23:09:42</t>
  </si>
  <si>
    <t>否</t>
  </si>
  <si>
    <t>汇智国际旅游发展有限公司</t>
  </si>
  <si>
    <t>直连</t>
  </si>
  <si>
    <t>2287495</t>
  </si>
  <si>
    <t>海口新奥斯罗克酒店</t>
  </si>
  <si>
    <t>225.13</t>
  </si>
  <si>
    <t>2021-11-01 23:04:35</t>
  </si>
  <si>
    <t>2287400</t>
  </si>
  <si>
    <t>锦江之星（仙居环城北路店）</t>
  </si>
  <si>
    <t>147.49</t>
  </si>
  <si>
    <t>2021-11-01 20:54:29</t>
  </si>
  <si>
    <t>2287397</t>
  </si>
  <si>
    <t>城市便捷(重庆巴南万达广场店)</t>
  </si>
  <si>
    <t>183.43</t>
  </si>
  <si>
    <t>2021-11-01 20:50:44</t>
  </si>
  <si>
    <t>2287332</t>
  </si>
  <si>
    <t>梅州麓湖山酒店</t>
  </si>
  <si>
    <t>1200.76</t>
  </si>
  <si>
    <t>2021-11-01 19:29:03</t>
  </si>
  <si>
    <t>Saas酒店</t>
  </si>
  <si>
    <t>2287330</t>
  </si>
  <si>
    <t>维也纳酒店(广州南湖乐园店)</t>
  </si>
  <si>
    <t>269.97</t>
  </si>
  <si>
    <t>2021-11-01 19:12:08</t>
  </si>
  <si>
    <t>2287269</t>
  </si>
  <si>
    <t>文安郝力克希尔顿启缤精选酒店</t>
  </si>
  <si>
    <t>573.00</t>
  </si>
  <si>
    <t>2021-11-01 18:06:53</t>
  </si>
  <si>
    <t>2287245</t>
  </si>
  <si>
    <t>格林豪泰(上海F1赛车场南方泰五金城店)</t>
  </si>
  <si>
    <t>213.71</t>
  </si>
  <si>
    <t>2021-11-01 17:44:56</t>
  </si>
  <si>
    <t>2287151</t>
  </si>
  <si>
    <t>城市便捷酒店(汕头华山路店)</t>
  </si>
  <si>
    <t>2021-11-01 14:32:55</t>
  </si>
  <si>
    <t>2287047</t>
  </si>
  <si>
    <t>7天连锁酒店(广州客村地铁站广州塔店)</t>
  </si>
  <si>
    <t>208.31</t>
  </si>
  <si>
    <t>2021-11-01 11:16:26</t>
  </si>
  <si>
    <t>2021-10-31</t>
  </si>
  <si>
    <t>2286682</t>
  </si>
  <si>
    <t>Zprime智尚臻选酒店(杭州西湖延安路湖滨店)</t>
  </si>
  <si>
    <t>492.48</t>
  </si>
  <si>
    <t>2021-10-31 17:38:01</t>
  </si>
  <si>
    <t>2286566</t>
  </si>
  <si>
    <t>7天优品酒店Premium(深圳科技园高新园地铁站店)</t>
  </si>
  <si>
    <t>405.71</t>
  </si>
  <si>
    <t>2021-10-31 14:03:32</t>
  </si>
  <si>
    <t>2286445</t>
  </si>
  <si>
    <t>2021-10-31 08:53:06</t>
  </si>
  <si>
    <t>2021-10-27</t>
  </si>
  <si>
    <t>2284183</t>
  </si>
  <si>
    <t>诺盟国际公寓(广州北京路捷登都会店)</t>
  </si>
  <si>
    <t>206.58</t>
  </si>
  <si>
    <t>2021-10-27 22:32:49</t>
  </si>
  <si>
    <t>2021-10-26</t>
  </si>
  <si>
    <t>2283464</t>
  </si>
  <si>
    <t>广州米卢酒店</t>
  </si>
  <si>
    <t>300.61</t>
  </si>
  <si>
    <t>2021-10-26 12:56:02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</si>
</sst>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16667197007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44501</v>
      </c>
      <c r="G2" s="5">
        <v>44502</v>
      </c>
      <c r="H2" s="4">
        <v>1</v>
      </c>
      <c r="I2" s="4">
        <v>1</v>
      </c>
      <c r="J2" s="4">
        <v>1</v>
      </c>
      <c r="K2" s="4" t="s">
        <v>29</v>
      </c>
      <c r="L2" s="4">
        <v>300.61</v>
      </c>
      <c r="M2" s="4">
        <v>300.61</v>
      </c>
      <c r="N2" s="4" t="s">
        <v>30</v>
      </c>
      <c r="O2" s="4" t="s">
        <v>31</v>
      </c>
      <c r="P2" s="4" t="s">
        <v>32</v>
      </c>
      <c r="Q2" s="4">
        <v>0</v>
      </c>
      <c r="R2" s="6">
        <v>44495</v>
      </c>
      <c r="S2" s="5">
        <v>44505</v>
      </c>
      <c r="T2" s="4" t="s">
        <v>33</v>
      </c>
      <c r="U2" s="4">
        <v>300.61</v>
      </c>
      <c r="V2" s="4">
        <v>0</v>
      </c>
      <c r="W2" s="4">
        <v>0</v>
      </c>
      <c r="X2" s="4">
        <v>2283464</v>
      </c>
      <c r="Y2" s="4">
        <v>216623</v>
      </c>
    </row>
    <row r="3" s="4" customFormat="1" spans="1:24">
      <c r="A3" s="4">
        <v>16668176060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44501</v>
      </c>
      <c r="G3" s="5">
        <v>44502</v>
      </c>
      <c r="H3" s="4">
        <v>1</v>
      </c>
      <c r="I3" s="4">
        <v>1</v>
      </c>
      <c r="J3" s="4">
        <v>1</v>
      </c>
      <c r="K3" s="4" t="s">
        <v>29</v>
      </c>
      <c r="L3" s="4">
        <v>506.39</v>
      </c>
      <c r="M3" s="4">
        <v>506.39</v>
      </c>
      <c r="N3" s="4" t="s">
        <v>36</v>
      </c>
      <c r="O3" s="4" t="s">
        <v>31</v>
      </c>
      <c r="P3" s="4" t="s">
        <v>32</v>
      </c>
      <c r="Q3" s="4">
        <v>0</v>
      </c>
      <c r="R3" s="6">
        <v>44495</v>
      </c>
      <c r="S3" s="5">
        <v>44505</v>
      </c>
      <c r="T3" s="4" t="s">
        <v>33</v>
      </c>
      <c r="U3" s="4">
        <v>506.39</v>
      </c>
      <c r="V3" s="4">
        <v>0</v>
      </c>
      <c r="W3" s="4">
        <v>0</v>
      </c>
      <c r="X3" s="4">
        <v>2283536</v>
      </c>
    </row>
    <row r="4" s="4" customFormat="1" spans="1:24">
      <c r="A4" s="4">
        <v>16679552856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44501</v>
      </c>
      <c r="G4" s="5">
        <v>44502</v>
      </c>
      <c r="H4" s="4">
        <v>1</v>
      </c>
      <c r="I4" s="4">
        <v>1</v>
      </c>
      <c r="J4" s="4">
        <v>1</v>
      </c>
      <c r="K4" s="4" t="s">
        <v>29</v>
      </c>
      <c r="L4" s="4">
        <v>206.58</v>
      </c>
      <c r="M4" s="4">
        <v>206.58</v>
      </c>
      <c r="N4" s="4" t="s">
        <v>39</v>
      </c>
      <c r="O4" s="4" t="s">
        <v>31</v>
      </c>
      <c r="P4" s="4" t="s">
        <v>32</v>
      </c>
      <c r="Q4" s="4">
        <v>0</v>
      </c>
      <c r="R4" s="6">
        <v>44496</v>
      </c>
      <c r="S4" s="5">
        <v>44505</v>
      </c>
      <c r="T4" s="4" t="s">
        <v>33</v>
      </c>
      <c r="U4" s="4">
        <v>206.58</v>
      </c>
      <c r="V4" s="4">
        <v>0</v>
      </c>
      <c r="W4" s="4">
        <v>0</v>
      </c>
      <c r="X4" s="4">
        <v>2284183</v>
      </c>
    </row>
    <row r="5" s="4" customFormat="1" spans="1:24">
      <c r="A5" s="4">
        <v>16708043804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44500</v>
      </c>
      <c r="G5" s="5">
        <v>44502</v>
      </c>
      <c r="H5" s="4">
        <v>1</v>
      </c>
      <c r="I5" s="4">
        <v>2</v>
      </c>
      <c r="J5" s="4">
        <v>2</v>
      </c>
      <c r="K5" s="4" t="s">
        <v>29</v>
      </c>
      <c r="L5" s="4">
        <v>492.48</v>
      </c>
      <c r="M5" s="4">
        <v>492.48</v>
      </c>
      <c r="N5" s="4" t="s">
        <v>42</v>
      </c>
      <c r="O5" s="4" t="s">
        <v>31</v>
      </c>
      <c r="P5" s="4" t="s">
        <v>32</v>
      </c>
      <c r="Q5" s="4">
        <v>0</v>
      </c>
      <c r="R5" s="6">
        <v>44500</v>
      </c>
      <c r="S5" s="5">
        <v>44505</v>
      </c>
      <c r="T5" s="4" t="s">
        <v>33</v>
      </c>
      <c r="U5" s="4">
        <v>492.48</v>
      </c>
      <c r="V5" s="4">
        <v>0</v>
      </c>
      <c r="W5" s="4">
        <v>0</v>
      </c>
      <c r="X5" s="4">
        <v>2286445</v>
      </c>
    </row>
    <row r="6" s="4" customFormat="1" spans="1:24">
      <c r="A6" s="4">
        <v>16708972424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44501</v>
      </c>
      <c r="G6" s="5">
        <v>44502</v>
      </c>
      <c r="H6" s="4">
        <v>1</v>
      </c>
      <c r="I6" s="4">
        <v>1</v>
      </c>
      <c r="J6" s="4">
        <v>1</v>
      </c>
      <c r="K6" s="4" t="s">
        <v>29</v>
      </c>
      <c r="L6" s="4">
        <v>405.71</v>
      </c>
      <c r="M6" s="4">
        <v>405.71</v>
      </c>
      <c r="N6" s="4" t="s">
        <v>45</v>
      </c>
      <c r="O6" s="4" t="s">
        <v>31</v>
      </c>
      <c r="P6" s="4" t="s">
        <v>32</v>
      </c>
      <c r="Q6" s="4">
        <v>0</v>
      </c>
      <c r="R6" s="6">
        <v>44500</v>
      </c>
      <c r="S6" s="5">
        <v>44505</v>
      </c>
      <c r="T6" s="4" t="s">
        <v>33</v>
      </c>
      <c r="U6" s="4">
        <v>405.71</v>
      </c>
      <c r="V6" s="4">
        <v>0</v>
      </c>
      <c r="W6" s="4">
        <v>0</v>
      </c>
      <c r="X6" s="4">
        <v>2286566</v>
      </c>
    </row>
    <row r="7" s="4" customFormat="1" spans="1:23">
      <c r="A7" s="4">
        <v>16709662858</v>
      </c>
      <c r="B7" s="4" t="s">
        <v>25</v>
      </c>
      <c r="C7" s="4" t="s">
        <v>26</v>
      </c>
      <c r="D7" s="4" t="s">
        <v>40</v>
      </c>
      <c r="E7" s="4" t="s">
        <v>41</v>
      </c>
      <c r="F7" s="5">
        <v>44500</v>
      </c>
      <c r="G7" s="5">
        <v>44502</v>
      </c>
      <c r="H7" s="4">
        <v>1</v>
      </c>
      <c r="I7" s="4">
        <v>2</v>
      </c>
      <c r="J7" s="4">
        <v>2</v>
      </c>
      <c r="K7" s="4" t="s">
        <v>29</v>
      </c>
      <c r="L7" s="4">
        <v>492.48</v>
      </c>
      <c r="M7" s="4">
        <v>492.48</v>
      </c>
      <c r="N7" s="4" t="s">
        <v>46</v>
      </c>
      <c r="O7" s="4" t="s">
        <v>31</v>
      </c>
      <c r="P7" s="4" t="s">
        <v>32</v>
      </c>
      <c r="Q7" s="4">
        <v>0</v>
      </c>
      <c r="R7" s="6">
        <v>44500</v>
      </c>
      <c r="S7" s="5">
        <v>44505</v>
      </c>
      <c r="T7" s="4" t="s">
        <v>33</v>
      </c>
      <c r="U7" s="4">
        <v>492.48</v>
      </c>
      <c r="V7" s="4">
        <v>0</v>
      </c>
      <c r="W7" s="4">
        <v>0</v>
      </c>
    </row>
    <row r="8" s="4" customFormat="1" spans="1:24">
      <c r="A8" s="4">
        <v>16711207816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44501</v>
      </c>
      <c r="G8" s="5">
        <v>44502</v>
      </c>
      <c r="H8" s="4">
        <v>1</v>
      </c>
      <c r="I8" s="4">
        <v>1</v>
      </c>
      <c r="J8" s="4">
        <v>1</v>
      </c>
      <c r="K8" s="4" t="s">
        <v>29</v>
      </c>
      <c r="L8" s="4">
        <v>131.78</v>
      </c>
      <c r="M8" s="4">
        <v>131.78</v>
      </c>
      <c r="N8" s="4" t="s">
        <v>49</v>
      </c>
      <c r="O8" s="4" t="s">
        <v>31</v>
      </c>
      <c r="P8" s="4" t="s">
        <v>32</v>
      </c>
      <c r="Q8" s="4">
        <v>0</v>
      </c>
      <c r="R8" s="6">
        <v>44501</v>
      </c>
      <c r="S8" s="5">
        <v>44505</v>
      </c>
      <c r="T8" s="4" t="s">
        <v>33</v>
      </c>
      <c r="U8" s="4">
        <v>131.78</v>
      </c>
      <c r="V8" s="4">
        <v>0</v>
      </c>
      <c r="W8" s="4">
        <v>0</v>
      </c>
      <c r="X8" s="4">
        <v>2286947</v>
      </c>
    </row>
    <row r="9" s="4" customFormat="1" spans="1:24">
      <c r="A9" s="4">
        <v>16711207816</v>
      </c>
      <c r="B9" s="4" t="s">
        <v>25</v>
      </c>
      <c r="C9" s="4" t="s">
        <v>50</v>
      </c>
      <c r="D9" s="4" t="s">
        <v>47</v>
      </c>
      <c r="E9" s="4" t="s">
        <v>48</v>
      </c>
      <c r="F9" s="5">
        <v>44501</v>
      </c>
      <c r="G9" s="5">
        <v>44502</v>
      </c>
      <c r="H9" s="4">
        <v>1</v>
      </c>
      <c r="I9" s="4">
        <v>1</v>
      </c>
      <c r="J9" s="4">
        <v>1</v>
      </c>
      <c r="K9" s="4" t="s">
        <v>29</v>
      </c>
      <c r="L9" s="4">
        <v>-131.78</v>
      </c>
      <c r="M9" s="4">
        <v>-131.78</v>
      </c>
      <c r="N9" s="4" t="s">
        <v>49</v>
      </c>
      <c r="O9" s="4" t="s">
        <v>31</v>
      </c>
      <c r="P9" s="4" t="s">
        <v>32</v>
      </c>
      <c r="Q9" s="4">
        <v>0</v>
      </c>
      <c r="R9" s="6">
        <v>44501</v>
      </c>
      <c r="S9" s="5">
        <v>44505</v>
      </c>
      <c r="T9" s="4" t="s">
        <v>33</v>
      </c>
      <c r="U9" s="4">
        <v>-131.78</v>
      </c>
      <c r="V9" s="4">
        <v>0</v>
      </c>
      <c r="W9" s="4">
        <v>0</v>
      </c>
      <c r="X9" s="4">
        <v>2286947</v>
      </c>
    </row>
    <row r="10" s="4" customFormat="1" spans="1:23">
      <c r="A10" s="4">
        <v>16720435454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44501</v>
      </c>
      <c r="G10" s="5">
        <v>44502</v>
      </c>
      <c r="H10" s="4">
        <v>2</v>
      </c>
      <c r="I10" s="4">
        <v>1</v>
      </c>
      <c r="J10" s="4">
        <v>2</v>
      </c>
      <c r="K10" s="4" t="s">
        <v>29</v>
      </c>
      <c r="L10" s="4">
        <v>761.6</v>
      </c>
      <c r="M10" s="4">
        <v>761.6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44501</v>
      </c>
      <c r="S10" s="5">
        <v>44505</v>
      </c>
      <c r="T10" s="4" t="s">
        <v>33</v>
      </c>
      <c r="U10" s="4">
        <v>761.6</v>
      </c>
      <c r="V10" s="4">
        <v>0</v>
      </c>
      <c r="W10" s="4">
        <v>0</v>
      </c>
    </row>
    <row r="11" s="4" customFormat="1" spans="1:24">
      <c r="A11" s="4">
        <v>16720440474</v>
      </c>
      <c r="B11" s="4" t="s">
        <v>25</v>
      </c>
      <c r="C11" s="4" t="s">
        <v>26</v>
      </c>
      <c r="D11" s="4" t="s">
        <v>40</v>
      </c>
      <c r="E11" s="4" t="s">
        <v>54</v>
      </c>
      <c r="F11" s="5">
        <v>44501</v>
      </c>
      <c r="G11" s="5">
        <v>44502</v>
      </c>
      <c r="H11" s="4">
        <v>1</v>
      </c>
      <c r="I11" s="4">
        <v>1</v>
      </c>
      <c r="J11" s="4">
        <v>1</v>
      </c>
      <c r="K11" s="4" t="s">
        <v>29</v>
      </c>
      <c r="L11" s="4">
        <v>382.34</v>
      </c>
      <c r="M11" s="4">
        <v>382.34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44501</v>
      </c>
      <c r="S11" s="5">
        <v>44505</v>
      </c>
      <c r="T11" s="4" t="s">
        <v>33</v>
      </c>
      <c r="U11" s="4">
        <v>382.34</v>
      </c>
      <c r="V11" s="4">
        <v>0</v>
      </c>
      <c r="W11" s="4">
        <v>0</v>
      </c>
      <c r="X11" s="4">
        <v>2287031</v>
      </c>
    </row>
    <row r="12" s="4" customFormat="1" spans="1:24">
      <c r="A12" s="4">
        <v>16720440474</v>
      </c>
      <c r="B12" s="4" t="s">
        <v>25</v>
      </c>
      <c r="C12" s="4" t="s">
        <v>50</v>
      </c>
      <c r="D12" s="4" t="s">
        <v>40</v>
      </c>
      <c r="E12" s="4" t="s">
        <v>54</v>
      </c>
      <c r="F12" s="5">
        <v>44501</v>
      </c>
      <c r="G12" s="5">
        <v>44502</v>
      </c>
      <c r="H12" s="4">
        <v>1</v>
      </c>
      <c r="I12" s="4">
        <v>1</v>
      </c>
      <c r="J12" s="4">
        <v>1</v>
      </c>
      <c r="K12" s="4" t="s">
        <v>29</v>
      </c>
      <c r="L12" s="4">
        <v>-382.34</v>
      </c>
      <c r="M12" s="4">
        <v>-382.34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44501</v>
      </c>
      <c r="S12" s="5">
        <v>44505</v>
      </c>
      <c r="T12" s="4" t="s">
        <v>33</v>
      </c>
      <c r="U12" s="4">
        <v>-382.34</v>
      </c>
      <c r="V12" s="4">
        <v>0</v>
      </c>
      <c r="W12" s="4">
        <v>0</v>
      </c>
      <c r="X12" s="4">
        <v>2287031</v>
      </c>
    </row>
    <row r="13" s="4" customFormat="1" spans="1:24">
      <c r="A13" s="4">
        <v>16720643998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44501</v>
      </c>
      <c r="G13" s="5">
        <v>44502</v>
      </c>
      <c r="H13" s="4">
        <v>1</v>
      </c>
      <c r="I13" s="4">
        <v>1</v>
      </c>
      <c r="J13" s="4">
        <v>1</v>
      </c>
      <c r="K13" s="4" t="s">
        <v>29</v>
      </c>
      <c r="L13" s="4">
        <v>168.57</v>
      </c>
      <c r="M13" s="4">
        <v>168.57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44501</v>
      </c>
      <c r="S13" s="5">
        <v>44505</v>
      </c>
      <c r="T13" s="4" t="s">
        <v>33</v>
      </c>
      <c r="U13" s="4">
        <v>168.57</v>
      </c>
      <c r="V13" s="4">
        <v>0</v>
      </c>
      <c r="W13" s="4">
        <v>0</v>
      </c>
      <c r="X13" s="4">
        <v>2287045</v>
      </c>
    </row>
    <row r="14" s="4" customFormat="1" spans="1:25">
      <c r="A14" s="4">
        <v>16720687170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44501</v>
      </c>
      <c r="G14" s="5">
        <v>44502</v>
      </c>
      <c r="H14" s="4">
        <v>1</v>
      </c>
      <c r="I14" s="4">
        <v>1</v>
      </c>
      <c r="J14" s="4">
        <v>1</v>
      </c>
      <c r="K14" s="4" t="s">
        <v>29</v>
      </c>
      <c r="L14" s="4">
        <v>208.31</v>
      </c>
      <c r="M14" s="4">
        <v>208.31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44501</v>
      </c>
      <c r="S14" s="5">
        <v>44505</v>
      </c>
      <c r="T14" s="4" t="s">
        <v>33</v>
      </c>
      <c r="U14" s="4">
        <v>208.31</v>
      </c>
      <c r="V14" s="4">
        <v>0</v>
      </c>
      <c r="W14" s="4">
        <v>0</v>
      </c>
      <c r="X14" s="4">
        <v>2287047</v>
      </c>
      <c r="Y14" s="4">
        <v>103995740064</v>
      </c>
    </row>
    <row r="15" s="4" customFormat="1" spans="1:24">
      <c r="A15" s="4">
        <v>16720643998</v>
      </c>
      <c r="B15" s="4" t="s">
        <v>25</v>
      </c>
      <c r="C15" s="4" t="s">
        <v>50</v>
      </c>
      <c r="D15" s="4" t="s">
        <v>56</v>
      </c>
      <c r="E15" s="4" t="s">
        <v>57</v>
      </c>
      <c r="F15" s="5">
        <v>44501</v>
      </c>
      <c r="G15" s="5">
        <v>44502</v>
      </c>
      <c r="H15" s="4">
        <v>1</v>
      </c>
      <c r="I15" s="4">
        <v>1</v>
      </c>
      <c r="J15" s="4">
        <v>1</v>
      </c>
      <c r="K15" s="4" t="s">
        <v>29</v>
      </c>
      <c r="L15" s="4">
        <v>-168.57</v>
      </c>
      <c r="M15" s="4">
        <v>-168.57</v>
      </c>
      <c r="N15" s="4" t="s">
        <v>58</v>
      </c>
      <c r="O15" s="4" t="s">
        <v>31</v>
      </c>
      <c r="P15" s="4" t="s">
        <v>32</v>
      </c>
      <c r="Q15" s="4">
        <v>0</v>
      </c>
      <c r="R15" s="6">
        <v>44501</v>
      </c>
      <c r="S15" s="5">
        <v>44505</v>
      </c>
      <c r="T15" s="4" t="s">
        <v>33</v>
      </c>
      <c r="U15" s="4">
        <v>-168.57</v>
      </c>
      <c r="V15" s="4">
        <v>0</v>
      </c>
      <c r="W15" s="4">
        <v>0</v>
      </c>
      <c r="X15" s="4">
        <v>2287045</v>
      </c>
    </row>
    <row r="16" s="4" customFormat="1" spans="1:24">
      <c r="A16" s="4">
        <v>16668176060</v>
      </c>
      <c r="B16" s="4" t="s">
        <v>25</v>
      </c>
      <c r="C16" s="4" t="s">
        <v>50</v>
      </c>
      <c r="D16" s="4" t="s">
        <v>34</v>
      </c>
      <c r="E16" s="4" t="s">
        <v>35</v>
      </c>
      <c r="F16" s="5">
        <v>44501</v>
      </c>
      <c r="G16" s="5">
        <v>44502</v>
      </c>
      <c r="H16" s="4">
        <v>1</v>
      </c>
      <c r="I16" s="4">
        <v>1</v>
      </c>
      <c r="J16" s="4">
        <v>1</v>
      </c>
      <c r="K16" s="4" t="s">
        <v>29</v>
      </c>
      <c r="L16" s="4">
        <v>-506.39</v>
      </c>
      <c r="M16" s="4">
        <v>-506.39</v>
      </c>
      <c r="N16" s="4" t="s">
        <v>36</v>
      </c>
      <c r="O16" s="4" t="s">
        <v>31</v>
      </c>
      <c r="P16" s="4" t="s">
        <v>32</v>
      </c>
      <c r="Q16" s="4">
        <v>0</v>
      </c>
      <c r="R16" s="6">
        <v>44495</v>
      </c>
      <c r="S16" s="5">
        <v>44505</v>
      </c>
      <c r="T16" s="4" t="s">
        <v>33</v>
      </c>
      <c r="U16" s="4">
        <v>-506.39</v>
      </c>
      <c r="V16" s="4">
        <v>0</v>
      </c>
      <c r="W16" s="4">
        <v>0</v>
      </c>
      <c r="X16" s="4">
        <v>2283536</v>
      </c>
    </row>
    <row r="17" s="4" customFormat="1" spans="1:23">
      <c r="A17" s="4">
        <v>16721418144</v>
      </c>
      <c r="B17" s="4" t="s">
        <v>25</v>
      </c>
      <c r="C17" s="4" t="s">
        <v>26</v>
      </c>
      <c r="D17" s="4" t="s">
        <v>51</v>
      </c>
      <c r="E17" s="4" t="s">
        <v>62</v>
      </c>
      <c r="F17" s="5">
        <v>44501</v>
      </c>
      <c r="G17" s="5">
        <v>44502</v>
      </c>
      <c r="H17" s="4">
        <v>1</v>
      </c>
      <c r="I17" s="4">
        <v>1</v>
      </c>
      <c r="J17" s="4">
        <v>1</v>
      </c>
      <c r="K17" s="4" t="s">
        <v>29</v>
      </c>
      <c r="L17" s="4">
        <v>357.85</v>
      </c>
      <c r="M17" s="4">
        <v>357.85</v>
      </c>
      <c r="N17" s="4" t="s">
        <v>63</v>
      </c>
      <c r="O17" s="4" t="s">
        <v>31</v>
      </c>
      <c r="P17" s="4" t="s">
        <v>32</v>
      </c>
      <c r="Q17" s="4">
        <v>0</v>
      </c>
      <c r="R17" s="6">
        <v>44501</v>
      </c>
      <c r="S17" s="5">
        <v>44505</v>
      </c>
      <c r="T17" s="4" t="s">
        <v>33</v>
      </c>
      <c r="U17" s="4">
        <v>357.85</v>
      </c>
      <c r="V17" s="4">
        <v>0</v>
      </c>
      <c r="W17" s="4">
        <v>0</v>
      </c>
    </row>
    <row r="18" s="4" customFormat="1" spans="1:24">
      <c r="A18" s="4">
        <v>16721910152</v>
      </c>
      <c r="B18" s="4" t="s">
        <v>25</v>
      </c>
      <c r="C18" s="4" t="s">
        <v>26</v>
      </c>
      <c r="D18" s="4" t="s">
        <v>64</v>
      </c>
      <c r="E18" s="4" t="s">
        <v>48</v>
      </c>
      <c r="F18" s="5">
        <v>44501</v>
      </c>
      <c r="G18" s="5">
        <v>44502</v>
      </c>
      <c r="H18" s="4">
        <v>1</v>
      </c>
      <c r="I18" s="4">
        <v>1</v>
      </c>
      <c r="J18" s="4">
        <v>1</v>
      </c>
      <c r="K18" s="4" t="s">
        <v>29</v>
      </c>
      <c r="L18" s="4">
        <v>183.43</v>
      </c>
      <c r="M18" s="4">
        <v>183.43</v>
      </c>
      <c r="N18" s="4" t="s">
        <v>65</v>
      </c>
      <c r="O18" s="4" t="s">
        <v>31</v>
      </c>
      <c r="P18" s="4" t="s">
        <v>32</v>
      </c>
      <c r="Q18" s="4">
        <v>0</v>
      </c>
      <c r="R18" s="6">
        <v>44501</v>
      </c>
      <c r="S18" s="5">
        <v>44505</v>
      </c>
      <c r="T18" s="4" t="s">
        <v>33</v>
      </c>
      <c r="U18" s="4">
        <v>183.43</v>
      </c>
      <c r="V18" s="4">
        <v>0</v>
      </c>
      <c r="W18" s="4">
        <v>0</v>
      </c>
      <c r="X18" s="4">
        <v>2287151</v>
      </c>
    </row>
    <row r="19" s="4" customFormat="1" spans="1:23">
      <c r="A19" s="4">
        <v>16721946305</v>
      </c>
      <c r="B19" s="4" t="s">
        <v>25</v>
      </c>
      <c r="C19" s="4" t="s">
        <v>26</v>
      </c>
      <c r="D19" s="4" t="s">
        <v>51</v>
      </c>
      <c r="E19" s="4" t="s">
        <v>66</v>
      </c>
      <c r="F19" s="5">
        <v>44501</v>
      </c>
      <c r="G19" s="5">
        <v>44502</v>
      </c>
      <c r="H19" s="4">
        <v>1</v>
      </c>
      <c r="I19" s="4">
        <v>1</v>
      </c>
      <c r="J19" s="4">
        <v>1</v>
      </c>
      <c r="K19" s="4" t="s">
        <v>29</v>
      </c>
      <c r="L19" s="4">
        <v>362.7</v>
      </c>
      <c r="M19" s="4">
        <v>362.7</v>
      </c>
      <c r="N19" s="4" t="s">
        <v>67</v>
      </c>
      <c r="O19" s="4" t="s">
        <v>31</v>
      </c>
      <c r="P19" s="4" t="s">
        <v>32</v>
      </c>
      <c r="Q19" s="4">
        <v>0</v>
      </c>
      <c r="R19" s="6">
        <v>44501</v>
      </c>
      <c r="S19" s="5">
        <v>44505</v>
      </c>
      <c r="T19" s="4" t="s">
        <v>33</v>
      </c>
      <c r="U19" s="4">
        <v>362.7</v>
      </c>
      <c r="V19" s="4">
        <v>0</v>
      </c>
      <c r="W19" s="4">
        <v>0</v>
      </c>
    </row>
    <row r="20" s="4" customFormat="1" spans="1:23">
      <c r="A20" s="4">
        <v>16722913096</v>
      </c>
      <c r="B20" s="4" t="s">
        <v>25</v>
      </c>
      <c r="C20" s="4" t="s">
        <v>26</v>
      </c>
      <c r="D20" s="4" t="s">
        <v>68</v>
      </c>
      <c r="E20" s="4" t="s">
        <v>69</v>
      </c>
      <c r="F20" s="5">
        <v>44501</v>
      </c>
      <c r="G20" s="5">
        <v>44502</v>
      </c>
      <c r="H20" s="4">
        <v>1</v>
      </c>
      <c r="I20" s="4">
        <v>1</v>
      </c>
      <c r="J20" s="4">
        <v>1</v>
      </c>
      <c r="K20" s="4" t="s">
        <v>29</v>
      </c>
      <c r="L20" s="4">
        <v>213.71</v>
      </c>
      <c r="M20" s="4">
        <v>213.71</v>
      </c>
      <c r="N20" s="4" t="s">
        <v>70</v>
      </c>
      <c r="O20" s="4" t="s">
        <v>31</v>
      </c>
      <c r="P20" s="4" t="s">
        <v>32</v>
      </c>
      <c r="Q20" s="4">
        <v>0</v>
      </c>
      <c r="R20" s="6">
        <v>44501</v>
      </c>
      <c r="S20" s="5">
        <v>44505</v>
      </c>
      <c r="T20" s="4" t="s">
        <v>33</v>
      </c>
      <c r="U20" s="4">
        <v>213.71</v>
      </c>
      <c r="V20" s="4">
        <v>0</v>
      </c>
      <c r="W20" s="4">
        <v>0</v>
      </c>
    </row>
    <row r="21" s="4" customFormat="1" spans="1:24">
      <c r="A21" s="4">
        <v>16723184263</v>
      </c>
      <c r="B21" s="4" t="s">
        <v>25</v>
      </c>
      <c r="C21" s="4" t="s">
        <v>26</v>
      </c>
      <c r="D21" s="4" t="s">
        <v>71</v>
      </c>
      <c r="E21" s="4" t="s">
        <v>72</v>
      </c>
      <c r="F21" s="5">
        <v>44501</v>
      </c>
      <c r="G21" s="5">
        <v>44502</v>
      </c>
      <c r="H21" s="4">
        <v>1</v>
      </c>
      <c r="I21" s="4">
        <v>1</v>
      </c>
      <c r="J21" s="4">
        <v>1</v>
      </c>
      <c r="K21" s="4" t="s">
        <v>29</v>
      </c>
      <c r="L21" s="4">
        <v>573</v>
      </c>
      <c r="M21" s="4">
        <v>573</v>
      </c>
      <c r="N21" s="4" t="s">
        <v>73</v>
      </c>
      <c r="O21" s="4" t="s">
        <v>31</v>
      </c>
      <c r="P21" s="4" t="s">
        <v>32</v>
      </c>
      <c r="Q21" s="4">
        <v>0</v>
      </c>
      <c r="R21" s="6">
        <v>44501</v>
      </c>
      <c r="S21" s="5">
        <v>44505</v>
      </c>
      <c r="T21" s="4" t="s">
        <v>33</v>
      </c>
      <c r="U21" s="4">
        <v>573</v>
      </c>
      <c r="V21" s="4">
        <v>0</v>
      </c>
      <c r="W21" s="4">
        <v>0</v>
      </c>
      <c r="X21" s="4">
        <v>2287269</v>
      </c>
    </row>
    <row r="22" s="4" customFormat="1" spans="1:25">
      <c r="A22" s="4">
        <v>16723591467</v>
      </c>
      <c r="B22" s="4" t="s">
        <v>25</v>
      </c>
      <c r="C22" s="4" t="s">
        <v>26</v>
      </c>
      <c r="D22" s="4" t="s">
        <v>74</v>
      </c>
      <c r="E22" s="4" t="s">
        <v>75</v>
      </c>
      <c r="F22" s="5">
        <v>44501</v>
      </c>
      <c r="G22" s="5">
        <v>44502</v>
      </c>
      <c r="H22" s="4">
        <v>1</v>
      </c>
      <c r="I22" s="4">
        <v>1</v>
      </c>
      <c r="J22" s="4">
        <v>1</v>
      </c>
      <c r="K22" s="4" t="s">
        <v>29</v>
      </c>
      <c r="L22" s="4">
        <v>269.97</v>
      </c>
      <c r="M22" s="4">
        <v>269.97</v>
      </c>
      <c r="N22" s="4" t="s">
        <v>76</v>
      </c>
      <c r="O22" s="4" t="s">
        <v>31</v>
      </c>
      <c r="P22" s="4" t="s">
        <v>32</v>
      </c>
      <c r="Q22" s="4">
        <v>0</v>
      </c>
      <c r="R22" s="6">
        <v>44501</v>
      </c>
      <c r="S22" s="5">
        <v>44505</v>
      </c>
      <c r="T22" s="4" t="s">
        <v>33</v>
      </c>
      <c r="U22" s="4">
        <v>269.97</v>
      </c>
      <c r="V22" s="4">
        <v>0</v>
      </c>
      <c r="W22" s="4">
        <v>0</v>
      </c>
      <c r="X22" s="4">
        <v>2287330</v>
      </c>
      <c r="Y22" s="4">
        <v>103996882884</v>
      </c>
    </row>
    <row r="23" s="4" customFormat="1" spans="1:25">
      <c r="A23" s="4">
        <v>16723609038</v>
      </c>
      <c r="B23" s="4" t="s">
        <v>25</v>
      </c>
      <c r="C23" s="4" t="s">
        <v>26</v>
      </c>
      <c r="D23" s="4" t="s">
        <v>77</v>
      </c>
      <c r="E23" s="4" t="s">
        <v>78</v>
      </c>
      <c r="F23" s="5">
        <v>44501</v>
      </c>
      <c r="G23" s="5">
        <v>44502</v>
      </c>
      <c r="H23" s="4">
        <v>4</v>
      </c>
      <c r="I23" s="4">
        <v>1</v>
      </c>
      <c r="J23" s="4">
        <v>4</v>
      </c>
      <c r="K23" s="4" t="s">
        <v>29</v>
      </c>
      <c r="L23" s="4">
        <v>1200.76</v>
      </c>
      <c r="M23" s="4">
        <v>1200.76</v>
      </c>
      <c r="N23" s="4" t="s">
        <v>79</v>
      </c>
      <c r="O23" s="4" t="s">
        <v>31</v>
      </c>
      <c r="P23" s="4" t="s">
        <v>32</v>
      </c>
      <c r="Q23" s="4">
        <v>0</v>
      </c>
      <c r="R23" s="6">
        <v>44501</v>
      </c>
      <c r="S23" s="5">
        <v>44505</v>
      </c>
      <c r="T23" s="4" t="s">
        <v>33</v>
      </c>
      <c r="U23" s="4">
        <v>1200.76</v>
      </c>
      <c r="V23" s="4">
        <v>0</v>
      </c>
      <c r="W23" s="4">
        <v>0</v>
      </c>
      <c r="X23" s="4">
        <v>2287332</v>
      </c>
      <c r="Y23" s="4">
        <v>417036</v>
      </c>
    </row>
    <row r="24" s="4" customFormat="1" spans="1:24">
      <c r="A24" s="4">
        <v>16724086162</v>
      </c>
      <c r="B24" s="4" t="s">
        <v>25</v>
      </c>
      <c r="C24" s="4" t="s">
        <v>26</v>
      </c>
      <c r="D24" s="4" t="s">
        <v>80</v>
      </c>
      <c r="E24" s="4" t="s">
        <v>81</v>
      </c>
      <c r="F24" s="5">
        <v>44501</v>
      </c>
      <c r="G24" s="5">
        <v>44502</v>
      </c>
      <c r="H24" s="4">
        <v>1</v>
      </c>
      <c r="I24" s="4">
        <v>1</v>
      </c>
      <c r="J24" s="4">
        <v>1</v>
      </c>
      <c r="K24" s="4" t="s">
        <v>29</v>
      </c>
      <c r="L24" s="4">
        <v>183.43</v>
      </c>
      <c r="M24" s="4">
        <v>183.43</v>
      </c>
      <c r="N24" s="4" t="s">
        <v>82</v>
      </c>
      <c r="O24" s="4" t="s">
        <v>31</v>
      </c>
      <c r="P24" s="4" t="s">
        <v>32</v>
      </c>
      <c r="Q24" s="4">
        <v>0</v>
      </c>
      <c r="R24" s="6">
        <v>44501</v>
      </c>
      <c r="S24" s="5">
        <v>44505</v>
      </c>
      <c r="T24" s="4" t="s">
        <v>33</v>
      </c>
      <c r="U24" s="4">
        <v>183.43</v>
      </c>
      <c r="V24" s="4">
        <v>0</v>
      </c>
      <c r="W24" s="4">
        <v>0</v>
      </c>
      <c r="X24" s="4">
        <v>2287397</v>
      </c>
    </row>
    <row r="25" s="4" customFormat="1" spans="1:25">
      <c r="A25" s="4">
        <v>16724107188</v>
      </c>
      <c r="B25" s="4" t="s">
        <v>25</v>
      </c>
      <c r="C25" s="4" t="s">
        <v>26</v>
      </c>
      <c r="D25" s="4" t="s">
        <v>83</v>
      </c>
      <c r="E25" s="4" t="s">
        <v>84</v>
      </c>
      <c r="F25" s="5">
        <v>44501</v>
      </c>
      <c r="G25" s="5">
        <v>44502</v>
      </c>
      <c r="H25" s="4">
        <v>1</v>
      </c>
      <c r="I25" s="4">
        <v>1</v>
      </c>
      <c r="J25" s="4">
        <v>1</v>
      </c>
      <c r="K25" s="4" t="s">
        <v>29</v>
      </c>
      <c r="L25" s="4">
        <v>147.49</v>
      </c>
      <c r="M25" s="4">
        <v>147.49</v>
      </c>
      <c r="N25" s="4" t="s">
        <v>85</v>
      </c>
      <c r="O25" s="4" t="s">
        <v>31</v>
      </c>
      <c r="P25" s="4" t="s">
        <v>32</v>
      </c>
      <c r="Q25" s="4">
        <v>0</v>
      </c>
      <c r="R25" s="6">
        <v>44501</v>
      </c>
      <c r="S25" s="5">
        <v>44505</v>
      </c>
      <c r="T25" s="4" t="s">
        <v>33</v>
      </c>
      <c r="U25" s="4">
        <v>147.49</v>
      </c>
      <c r="V25" s="4">
        <v>0</v>
      </c>
      <c r="W25" s="4">
        <v>0</v>
      </c>
      <c r="X25" s="4">
        <v>2287400</v>
      </c>
      <c r="Y25" s="4">
        <v>103997125254</v>
      </c>
    </row>
    <row r="26" s="4" customFormat="1" spans="1:23">
      <c r="A26" s="4">
        <v>16724422720</v>
      </c>
      <c r="B26" s="4" t="s">
        <v>25</v>
      </c>
      <c r="C26" s="4" t="s">
        <v>26</v>
      </c>
      <c r="D26" s="4" t="s">
        <v>51</v>
      </c>
      <c r="E26" s="4" t="s">
        <v>86</v>
      </c>
      <c r="F26" s="5">
        <v>44501</v>
      </c>
      <c r="G26" s="5">
        <v>44502</v>
      </c>
      <c r="H26" s="4">
        <v>1</v>
      </c>
      <c r="I26" s="4">
        <v>1</v>
      </c>
      <c r="J26" s="4">
        <v>1</v>
      </c>
      <c r="K26" s="4" t="s">
        <v>29</v>
      </c>
      <c r="L26" s="4">
        <v>396.1</v>
      </c>
      <c r="M26" s="4">
        <v>396.1</v>
      </c>
      <c r="N26" s="4" t="s">
        <v>87</v>
      </c>
      <c r="O26" s="4" t="s">
        <v>31</v>
      </c>
      <c r="P26" s="4" t="s">
        <v>32</v>
      </c>
      <c r="Q26" s="4">
        <v>0</v>
      </c>
      <c r="R26" s="6">
        <v>44501</v>
      </c>
      <c r="S26" s="5">
        <v>44505</v>
      </c>
      <c r="T26" s="4" t="s">
        <v>33</v>
      </c>
      <c r="U26" s="4">
        <v>396.1</v>
      </c>
      <c r="V26" s="4">
        <v>0</v>
      </c>
      <c r="W26" s="4">
        <v>0</v>
      </c>
    </row>
    <row r="27" s="4" customFormat="1" spans="1:24">
      <c r="A27" s="4">
        <v>16724627461</v>
      </c>
      <c r="B27" s="4" t="s">
        <v>25</v>
      </c>
      <c r="C27" s="4" t="s">
        <v>26</v>
      </c>
      <c r="D27" s="4" t="s">
        <v>88</v>
      </c>
      <c r="E27" s="4" t="s">
        <v>89</v>
      </c>
      <c r="F27" s="5">
        <v>44501</v>
      </c>
      <c r="G27" s="5">
        <v>44502</v>
      </c>
      <c r="H27" s="4">
        <v>1</v>
      </c>
      <c r="I27" s="4">
        <v>1</v>
      </c>
      <c r="J27" s="4">
        <v>1</v>
      </c>
      <c r="K27" s="4" t="s">
        <v>29</v>
      </c>
      <c r="L27" s="4">
        <v>225.13</v>
      </c>
      <c r="M27" s="4">
        <v>225.13</v>
      </c>
      <c r="N27" s="4" t="s">
        <v>90</v>
      </c>
      <c r="O27" s="4" t="s">
        <v>31</v>
      </c>
      <c r="P27" s="4" t="s">
        <v>32</v>
      </c>
      <c r="Q27" s="4">
        <v>0</v>
      </c>
      <c r="R27" s="6">
        <v>44501</v>
      </c>
      <c r="S27" s="5">
        <v>44505</v>
      </c>
      <c r="T27" s="4" t="s">
        <v>33</v>
      </c>
      <c r="U27" s="4">
        <v>225.13</v>
      </c>
      <c r="V27" s="4">
        <v>0</v>
      </c>
      <c r="W27" s="4">
        <v>0</v>
      </c>
      <c r="X27" s="4">
        <v>2287495</v>
      </c>
    </row>
    <row r="28" s="4" customFormat="1" spans="1:24">
      <c r="A28" s="4">
        <v>16723184263</v>
      </c>
      <c r="B28" s="4" t="s">
        <v>25</v>
      </c>
      <c r="C28" s="4" t="s">
        <v>50</v>
      </c>
      <c r="D28" s="4" t="s">
        <v>71</v>
      </c>
      <c r="E28" s="4" t="s">
        <v>72</v>
      </c>
      <c r="F28" s="5">
        <v>44501</v>
      </c>
      <c r="G28" s="5">
        <v>44502</v>
      </c>
      <c r="H28" s="4">
        <v>1</v>
      </c>
      <c r="I28" s="4">
        <v>1</v>
      </c>
      <c r="J28" s="4">
        <v>1</v>
      </c>
      <c r="K28" s="4" t="s">
        <v>29</v>
      </c>
      <c r="L28" s="4">
        <v>-573</v>
      </c>
      <c r="M28" s="4">
        <v>-573</v>
      </c>
      <c r="N28" s="4" t="s">
        <v>73</v>
      </c>
      <c r="O28" s="4" t="s">
        <v>31</v>
      </c>
      <c r="P28" s="4" t="s">
        <v>32</v>
      </c>
      <c r="Q28" s="4">
        <v>0</v>
      </c>
      <c r="R28" s="6">
        <v>44501</v>
      </c>
      <c r="S28" s="5">
        <v>44505</v>
      </c>
      <c r="T28" s="4" t="s">
        <v>33</v>
      </c>
      <c r="U28" s="4">
        <v>-573</v>
      </c>
      <c r="V28" s="4">
        <v>0</v>
      </c>
      <c r="W28" s="4">
        <v>0</v>
      </c>
      <c r="X28" s="4">
        <v>2287269</v>
      </c>
    </row>
    <row r="29" s="4" customFormat="1" spans="1:25">
      <c r="A29" s="4">
        <v>16724642696</v>
      </c>
      <c r="B29" s="4" t="s">
        <v>25</v>
      </c>
      <c r="C29" s="4" t="s">
        <v>26</v>
      </c>
      <c r="D29" s="4" t="s">
        <v>91</v>
      </c>
      <c r="E29" s="4" t="s">
        <v>92</v>
      </c>
      <c r="F29" s="5">
        <v>44501</v>
      </c>
      <c r="G29" s="5">
        <v>44502</v>
      </c>
      <c r="H29" s="4">
        <v>1</v>
      </c>
      <c r="I29" s="4">
        <v>1</v>
      </c>
      <c r="J29" s="4">
        <v>1</v>
      </c>
      <c r="K29" s="4" t="s">
        <v>29</v>
      </c>
      <c r="L29" s="4">
        <v>198.09</v>
      </c>
      <c r="M29" s="4">
        <v>198.09</v>
      </c>
      <c r="N29" s="4" t="s">
        <v>93</v>
      </c>
      <c r="O29" s="4" t="s">
        <v>31</v>
      </c>
      <c r="P29" s="4" t="s">
        <v>32</v>
      </c>
      <c r="Q29" s="4">
        <v>0</v>
      </c>
      <c r="R29" s="6">
        <v>44501</v>
      </c>
      <c r="S29" s="5">
        <v>44505</v>
      </c>
      <c r="T29" s="4" t="s">
        <v>33</v>
      </c>
      <c r="U29" s="4">
        <v>198.09</v>
      </c>
      <c r="V29" s="4">
        <v>0</v>
      </c>
      <c r="W29" s="4">
        <v>0</v>
      </c>
      <c r="X29" s="4">
        <v>2287499</v>
      </c>
      <c r="Y29" s="4">
        <v>103997420994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5"/>
  <sheetViews>
    <sheetView tabSelected="1" workbookViewId="0">
      <selection activeCell="I38" sqref="I38"/>
    </sheetView>
  </sheetViews>
  <sheetFormatPr defaultColWidth="9" defaultRowHeight="13.5"/>
  <cols>
    <col min="1" max="1" width="11.5" style="4" customWidth="1"/>
    <col min="2" max="2" width="11.5" style="4"/>
    <col min="3" max="3" width="13.25" style="4" customWidth="1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4">
        <v>16667197007</v>
      </c>
      <c r="B2" s="5">
        <v>44501</v>
      </c>
      <c r="C2" s="5">
        <v>44502</v>
      </c>
      <c r="D2" s="4">
        <v>300.61</v>
      </c>
      <c r="E2" s="4" t="str">
        <f>VLOOKUP(A2,HOP!A:L,12,0)</f>
        <v>300.61</v>
      </c>
      <c r="F2" s="4" t="str">
        <f>VLOOKUP(A2,HOP!A:C,3,0)</f>
        <v>2283464</v>
      </c>
      <c r="G2" s="4">
        <f>D2-E2</f>
        <v>0</v>
      </c>
      <c r="H2" s="4" t="str">
        <f>$H$1&amp;F2</f>
        <v>，2283464</v>
      </c>
      <c r="I2" s="4" t="str">
        <f>VLOOKUP(A2,HOP!A:T,20,0)</f>
        <v>直连</v>
      </c>
    </row>
    <row r="3" s="4" customFormat="1" hidden="1" spans="1:9">
      <c r="A3" s="4">
        <v>16668176060</v>
      </c>
      <c r="B3" s="5">
        <v>44501</v>
      </c>
      <c r="C3" s="5">
        <v>44502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4" si="0">D3-E3</f>
        <v>#N/A</v>
      </c>
      <c r="H3" s="4" t="e">
        <f t="shared" ref="H3:H24" si="1">$H$1&amp;F3</f>
        <v>#N/A</v>
      </c>
      <c r="I3" s="4" t="e">
        <f>VLOOKUP(A3,HOP!A:T,20,0)</f>
        <v>#N/A</v>
      </c>
    </row>
    <row r="4" s="4" customFormat="1" spans="1:9">
      <c r="A4" s="4">
        <v>16679552856</v>
      </c>
      <c r="B4" s="5">
        <v>44501</v>
      </c>
      <c r="C4" s="5">
        <v>44502</v>
      </c>
      <c r="D4" s="4">
        <v>206.58</v>
      </c>
      <c r="E4" s="4" t="str">
        <f>VLOOKUP(A4,HOP!A:L,12,0)</f>
        <v>206.58</v>
      </c>
      <c r="F4" s="4" t="str">
        <f>VLOOKUP(A4,HOP!A:C,3,0)</f>
        <v>2284183</v>
      </c>
      <c r="G4" s="4">
        <f t="shared" si="0"/>
        <v>0</v>
      </c>
      <c r="H4" s="4" t="str">
        <f t="shared" si="1"/>
        <v>，2284183</v>
      </c>
      <c r="I4" s="4" t="str">
        <f>VLOOKUP(A4,HOP!A:T,20,0)</f>
        <v>直连</v>
      </c>
    </row>
    <row r="5" s="4" customFormat="1" spans="1:9">
      <c r="A5" s="4">
        <v>16708043804</v>
      </c>
      <c r="B5" s="5">
        <v>44500</v>
      </c>
      <c r="C5" s="5">
        <v>44502</v>
      </c>
      <c r="D5" s="4">
        <v>492.48</v>
      </c>
      <c r="E5" s="4" t="str">
        <f>VLOOKUP(A5,HOP!A:L,12,0)</f>
        <v>492.48</v>
      </c>
      <c r="F5" s="4" t="str">
        <f>VLOOKUP(A5,HOP!A:C,3,0)</f>
        <v>2286445</v>
      </c>
      <c r="G5" s="4">
        <f t="shared" si="0"/>
        <v>0</v>
      </c>
      <c r="H5" s="4" t="str">
        <f t="shared" si="1"/>
        <v>，2286445</v>
      </c>
      <c r="I5" s="4" t="str">
        <f>VLOOKUP(A5,HOP!A:T,20,0)</f>
        <v>直连</v>
      </c>
    </row>
    <row r="6" s="4" customFormat="1" spans="1:9">
      <c r="A6" s="4">
        <v>16708972424</v>
      </c>
      <c r="B6" s="5">
        <v>44501</v>
      </c>
      <c r="C6" s="5">
        <v>44502</v>
      </c>
      <c r="D6" s="4">
        <v>405.71</v>
      </c>
      <c r="E6" s="4" t="str">
        <f>VLOOKUP(A6,HOP!A:L,12,0)</f>
        <v>405.71</v>
      </c>
      <c r="F6" s="4" t="str">
        <f>VLOOKUP(A6,HOP!A:C,3,0)</f>
        <v>2286566</v>
      </c>
      <c r="G6" s="4">
        <f t="shared" si="0"/>
        <v>0</v>
      </c>
      <c r="H6" s="4" t="str">
        <f t="shared" si="1"/>
        <v>，2286566</v>
      </c>
      <c r="I6" s="4" t="str">
        <f>VLOOKUP(A6,HOP!A:T,20,0)</f>
        <v>直连</v>
      </c>
    </row>
    <row r="7" s="4" customFormat="1" spans="1:9">
      <c r="A7" s="4">
        <v>16709662858</v>
      </c>
      <c r="B7" s="5">
        <v>44500</v>
      </c>
      <c r="C7" s="5">
        <v>44502</v>
      </c>
      <c r="D7" s="4">
        <v>492.48</v>
      </c>
      <c r="E7" s="4" t="str">
        <f>VLOOKUP(A7,HOP!A:L,12,0)</f>
        <v>492.48</v>
      </c>
      <c r="F7" s="4" t="str">
        <f>VLOOKUP(A7,HOP!A:C,3,0)</f>
        <v>2286682</v>
      </c>
      <c r="G7" s="4">
        <f t="shared" si="0"/>
        <v>0</v>
      </c>
      <c r="H7" s="4" t="str">
        <f t="shared" si="1"/>
        <v>，2286682</v>
      </c>
      <c r="I7" s="4" t="str">
        <f>VLOOKUP(A7,HOP!A:T,20,0)</f>
        <v>直连</v>
      </c>
    </row>
    <row r="8" s="4" customFormat="1" hidden="1" spans="1:9">
      <c r="A8" s="4">
        <v>16711207816</v>
      </c>
      <c r="B8" s="5">
        <v>44501</v>
      </c>
      <c r="C8" s="5">
        <v>44502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hidden="1" spans="1:11">
      <c r="A9" s="4">
        <v>16720435454</v>
      </c>
      <c r="B9" s="5">
        <v>44501</v>
      </c>
      <c r="C9" s="5">
        <v>44502</v>
      </c>
      <c r="D9" s="4">
        <v>761.6</v>
      </c>
      <c r="E9" s="4">
        <v>761.6</v>
      </c>
      <c r="F9" s="7" t="s">
        <v>95</v>
      </c>
      <c r="G9" s="4">
        <f t="shared" si="0"/>
        <v>0</v>
      </c>
      <c r="H9" s="4" t="str">
        <f t="shared" si="1"/>
        <v>，202111011049560022</v>
      </c>
      <c r="I9" s="4" t="e">
        <f>VLOOKUP(A9,HOP!A:T,20,0)</f>
        <v>#N/A</v>
      </c>
      <c r="J9" s="4">
        <v>11.1</v>
      </c>
      <c r="K9" s="4" t="s">
        <v>96</v>
      </c>
    </row>
    <row r="10" s="4" customFormat="1" hidden="1" spans="1:9">
      <c r="A10" s="4">
        <v>16720440474</v>
      </c>
      <c r="B10" s="5">
        <v>44501</v>
      </c>
      <c r="C10" s="5">
        <v>44502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16720643998</v>
      </c>
      <c r="B11" s="5">
        <v>44501</v>
      </c>
      <c r="C11" s="5">
        <v>44502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16720687170</v>
      </c>
      <c r="B12" s="5">
        <v>44501</v>
      </c>
      <c r="C12" s="5">
        <v>44502</v>
      </c>
      <c r="D12" s="4">
        <v>208.31</v>
      </c>
      <c r="E12" s="4" t="str">
        <f>VLOOKUP(A12,HOP!A:L,12,0)</f>
        <v>208.31</v>
      </c>
      <c r="F12" s="4" t="str">
        <f>VLOOKUP(A12,HOP!A:C,3,0)</f>
        <v>2287047</v>
      </c>
      <c r="G12" s="4">
        <f t="shared" si="0"/>
        <v>0</v>
      </c>
      <c r="H12" s="4" t="str">
        <f t="shared" si="1"/>
        <v>，2287047</v>
      </c>
      <c r="I12" s="4" t="str">
        <f>VLOOKUP(A12,HOP!A:T,20,0)</f>
        <v>直连</v>
      </c>
    </row>
    <row r="13" s="4" customFormat="1" hidden="1" spans="1:11">
      <c r="A13" s="4">
        <v>16721418144</v>
      </c>
      <c r="B13" s="5">
        <v>44501</v>
      </c>
      <c r="C13" s="5">
        <v>44502</v>
      </c>
      <c r="D13" s="4">
        <v>357.85</v>
      </c>
      <c r="E13" s="4">
        <v>357.85</v>
      </c>
      <c r="F13" s="7" t="s">
        <v>97</v>
      </c>
      <c r="G13" s="4">
        <f t="shared" si="0"/>
        <v>0</v>
      </c>
      <c r="H13" s="4" t="str">
        <f t="shared" si="1"/>
        <v>，202111011332200022</v>
      </c>
      <c r="I13" s="4" t="e">
        <f>VLOOKUP(A13,HOP!A:T,20,0)</f>
        <v>#N/A</v>
      </c>
      <c r="J13" s="4">
        <v>11.1</v>
      </c>
      <c r="K13" s="4" t="s">
        <v>96</v>
      </c>
    </row>
    <row r="14" s="4" customFormat="1" spans="1:9">
      <c r="A14" s="4">
        <v>16721910152</v>
      </c>
      <c r="B14" s="5">
        <v>44501</v>
      </c>
      <c r="C14" s="5">
        <v>44502</v>
      </c>
      <c r="D14" s="4">
        <v>183.43</v>
      </c>
      <c r="E14" s="4" t="str">
        <f>VLOOKUP(A14,HOP!A:L,12,0)</f>
        <v>183.43</v>
      </c>
      <c r="F14" s="4" t="str">
        <f>VLOOKUP(A14,HOP!A:C,3,0)</f>
        <v>2287151</v>
      </c>
      <c r="G14" s="4">
        <f t="shared" si="0"/>
        <v>0</v>
      </c>
      <c r="H14" s="4" t="str">
        <f t="shared" si="1"/>
        <v>，2287151</v>
      </c>
      <c r="I14" s="4" t="str">
        <f>VLOOKUP(A14,HOP!A:T,20,0)</f>
        <v>直连</v>
      </c>
    </row>
    <row r="15" s="4" customFormat="1" hidden="1" spans="1:10">
      <c r="A15" s="4">
        <v>16721946305</v>
      </c>
      <c r="B15" s="5">
        <v>44501</v>
      </c>
      <c r="C15" s="5">
        <v>44502</v>
      </c>
      <c r="D15" s="4">
        <v>362.7</v>
      </c>
      <c r="E15" s="4">
        <v>362.7</v>
      </c>
      <c r="F15" s="7" t="s">
        <v>98</v>
      </c>
      <c r="G15" s="4">
        <f t="shared" si="0"/>
        <v>0</v>
      </c>
      <c r="H15" s="4" t="str">
        <f t="shared" si="1"/>
        <v>，202111011445350025</v>
      </c>
      <c r="I15" s="4" t="e">
        <f>VLOOKUP(A15,HOP!A:T,20,0)</f>
        <v>#N/A</v>
      </c>
      <c r="J15" s="4">
        <v>11.1</v>
      </c>
    </row>
    <row r="16" s="4" customFormat="1" spans="1:9">
      <c r="A16" s="4">
        <v>16722913096</v>
      </c>
      <c r="B16" s="5">
        <v>44501</v>
      </c>
      <c r="C16" s="5">
        <v>44502</v>
      </c>
      <c r="D16" s="4">
        <v>213.71</v>
      </c>
      <c r="E16" s="4" t="str">
        <f>VLOOKUP(A16,HOP!A:L,12,0)</f>
        <v>213.71</v>
      </c>
      <c r="F16" s="4" t="str">
        <f>VLOOKUP(A16,HOP!A:C,3,0)</f>
        <v>2287245</v>
      </c>
      <c r="G16" s="4">
        <f t="shared" si="0"/>
        <v>0</v>
      </c>
      <c r="H16" s="4" t="str">
        <f t="shared" si="1"/>
        <v>，2287245</v>
      </c>
      <c r="I16" s="4" t="str">
        <f>VLOOKUP(A16,HOP!A:T,20,0)</f>
        <v>直连</v>
      </c>
    </row>
    <row r="17" s="4" customFormat="1" hidden="1" spans="1:9">
      <c r="A17" s="4">
        <v>16723184263</v>
      </c>
      <c r="B17" s="5">
        <v>44501</v>
      </c>
      <c r="C17" s="5">
        <v>44502</v>
      </c>
      <c r="D17" s="4">
        <v>0</v>
      </c>
      <c r="E17" s="4" t="str">
        <f>VLOOKUP(A17,HOP!A:L,12,0)</f>
        <v>573.00</v>
      </c>
      <c r="F17" s="4" t="str">
        <f>VLOOKUP(A17,HOP!A:C,3,0)</f>
        <v>2287269</v>
      </c>
      <c r="G17" s="4">
        <f t="shared" si="0"/>
        <v>-573</v>
      </c>
      <c r="H17" s="4" t="str">
        <f t="shared" si="1"/>
        <v>，2287269</v>
      </c>
      <c r="I17" s="4" t="str">
        <f>VLOOKUP(A17,HOP!A:T,20,0)</f>
        <v>直连</v>
      </c>
    </row>
    <row r="18" s="4" customFormat="1" spans="1:9">
      <c r="A18" s="4">
        <v>16723591467</v>
      </c>
      <c r="B18" s="5">
        <v>44501</v>
      </c>
      <c r="C18" s="5">
        <v>44502</v>
      </c>
      <c r="D18" s="4">
        <v>269.97</v>
      </c>
      <c r="E18" s="4" t="str">
        <f>VLOOKUP(A18,HOP!A:L,12,0)</f>
        <v>269.97</v>
      </c>
      <c r="F18" s="4" t="str">
        <f>VLOOKUP(A18,HOP!A:C,3,0)</f>
        <v>2287330</v>
      </c>
      <c r="G18" s="4">
        <f t="shared" si="0"/>
        <v>0</v>
      </c>
      <c r="H18" s="4" t="str">
        <f t="shared" si="1"/>
        <v>，2287330</v>
      </c>
      <c r="I18" s="4" t="str">
        <f>VLOOKUP(A18,HOP!A:T,20,0)</f>
        <v>直连</v>
      </c>
    </row>
    <row r="19" s="4" customFormat="1" spans="1:9">
      <c r="A19" s="4">
        <v>16723609038</v>
      </c>
      <c r="B19" s="5">
        <v>44501</v>
      </c>
      <c r="C19" s="5">
        <v>44502</v>
      </c>
      <c r="D19" s="4">
        <v>1200.76</v>
      </c>
      <c r="E19" s="4" t="str">
        <f>VLOOKUP(A19,HOP!A:L,12,0)</f>
        <v>1200.76</v>
      </c>
      <c r="F19" s="4" t="str">
        <f>VLOOKUP(A19,HOP!A:C,3,0)</f>
        <v>2287332</v>
      </c>
      <c r="G19" s="4">
        <f t="shared" si="0"/>
        <v>0</v>
      </c>
      <c r="H19" s="4" t="str">
        <f t="shared" si="1"/>
        <v>，2287332</v>
      </c>
      <c r="I19" s="4" t="str">
        <f>VLOOKUP(A19,HOP!A:T,20,0)</f>
        <v>Saas酒店</v>
      </c>
    </row>
    <row r="20" s="4" customFormat="1" spans="1:9">
      <c r="A20" s="4">
        <v>16724086162</v>
      </c>
      <c r="B20" s="5">
        <v>44501</v>
      </c>
      <c r="C20" s="5">
        <v>44502</v>
      </c>
      <c r="D20" s="4">
        <v>183.43</v>
      </c>
      <c r="E20" s="4" t="str">
        <f>VLOOKUP(A20,HOP!A:L,12,0)</f>
        <v>183.43</v>
      </c>
      <c r="F20" s="4" t="str">
        <f>VLOOKUP(A20,HOP!A:C,3,0)</f>
        <v>2287397</v>
      </c>
      <c r="G20" s="4">
        <f t="shared" si="0"/>
        <v>0</v>
      </c>
      <c r="H20" s="4" t="str">
        <f t="shared" si="1"/>
        <v>，2287397</v>
      </c>
      <c r="I20" s="4" t="str">
        <f>VLOOKUP(A20,HOP!A:T,20,0)</f>
        <v>直连</v>
      </c>
    </row>
    <row r="21" s="4" customFormat="1" spans="1:9">
      <c r="A21" s="4">
        <v>16724107188</v>
      </c>
      <c r="B21" s="5">
        <v>44501</v>
      </c>
      <c r="C21" s="5">
        <v>44502</v>
      </c>
      <c r="D21" s="4">
        <v>147.49</v>
      </c>
      <c r="E21" s="4" t="str">
        <f>VLOOKUP(A21,HOP!A:L,12,0)</f>
        <v>147.49</v>
      </c>
      <c r="F21" s="4" t="str">
        <f>VLOOKUP(A21,HOP!A:C,3,0)</f>
        <v>2287400</v>
      </c>
      <c r="G21" s="4">
        <f t="shared" si="0"/>
        <v>0</v>
      </c>
      <c r="H21" s="4" t="str">
        <f t="shared" si="1"/>
        <v>，2287400</v>
      </c>
      <c r="I21" s="4" t="str">
        <f>VLOOKUP(A21,HOP!A:T,20,0)</f>
        <v>直连</v>
      </c>
    </row>
    <row r="22" s="4" customFormat="1" hidden="1" spans="1:10">
      <c r="A22" s="4">
        <v>16724422720</v>
      </c>
      <c r="B22" s="5">
        <v>44501</v>
      </c>
      <c r="C22" s="5">
        <v>44502</v>
      </c>
      <c r="D22" s="4">
        <v>396.1</v>
      </c>
      <c r="E22" s="4">
        <v>396.1</v>
      </c>
      <c r="F22" s="7" t="s">
        <v>99</v>
      </c>
      <c r="G22" s="4">
        <f t="shared" si="0"/>
        <v>0</v>
      </c>
      <c r="H22" s="4" t="str">
        <f t="shared" si="1"/>
        <v>，202111012225370020</v>
      </c>
      <c r="I22" s="4" t="e">
        <f>VLOOKUP(A22,HOP!A:T,20,0)</f>
        <v>#N/A</v>
      </c>
      <c r="J22" s="4">
        <v>11.1</v>
      </c>
    </row>
    <row r="23" s="4" customFormat="1" spans="1:9">
      <c r="A23" s="4">
        <v>16724627461</v>
      </c>
      <c r="B23" s="5">
        <v>44501</v>
      </c>
      <c r="C23" s="5">
        <v>44502</v>
      </c>
      <c r="D23" s="4">
        <v>225.13</v>
      </c>
      <c r="E23" s="4" t="str">
        <f>VLOOKUP(A23,HOP!A:L,12,0)</f>
        <v>225.13</v>
      </c>
      <c r="F23" s="4" t="str">
        <f>VLOOKUP(A23,HOP!A:C,3,0)</f>
        <v>2287495</v>
      </c>
      <c r="G23" s="4">
        <f t="shared" si="0"/>
        <v>0</v>
      </c>
      <c r="H23" s="4" t="str">
        <f t="shared" si="1"/>
        <v>，2287495</v>
      </c>
      <c r="I23" s="4" t="str">
        <f>VLOOKUP(A23,HOP!A:T,20,0)</f>
        <v>直连</v>
      </c>
    </row>
    <row r="24" s="4" customFormat="1" spans="1:9">
      <c r="A24" s="4">
        <v>16724642696</v>
      </c>
      <c r="B24" s="5">
        <v>44501</v>
      </c>
      <c r="C24" s="5">
        <v>44502</v>
      </c>
      <c r="D24" s="4">
        <v>198.09</v>
      </c>
      <c r="E24" s="4" t="str">
        <f>VLOOKUP(A24,HOP!A:L,12,0)</f>
        <v>198.09</v>
      </c>
      <c r="F24" s="4" t="str">
        <f>VLOOKUP(A24,HOP!A:C,3,0)</f>
        <v>2287499</v>
      </c>
      <c r="G24" s="4">
        <f t="shared" si="0"/>
        <v>0</v>
      </c>
      <c r="H24" s="4" t="str">
        <f t="shared" si="1"/>
        <v>，2287499</v>
      </c>
      <c r="I24" s="4" t="str">
        <f>VLOOKUP(A24,HOP!A:T,20,0)</f>
        <v>直连</v>
      </c>
    </row>
    <row r="26" spans="4:4">
      <c r="D26" s="4">
        <f>SUM(D2:D25)</f>
        <v>6606.43</v>
      </c>
    </row>
    <row r="30" spans="1:5">
      <c r="A30" s="4" t="s">
        <v>100</v>
      </c>
      <c r="D30" s="4">
        <v>3527.42</v>
      </c>
      <c r="E30" s="4">
        <v>4291.96</v>
      </c>
    </row>
    <row r="31" spans="1:5">
      <c r="A31" s="4" t="s">
        <v>101</v>
      </c>
      <c r="D31" s="4">
        <v>1200.76</v>
      </c>
      <c r="E31" s="4">
        <v>1461.01</v>
      </c>
    </row>
    <row r="32" spans="1:5">
      <c r="A32" s="4" t="s">
        <v>102</v>
      </c>
      <c r="D32" s="4">
        <v>1119.45</v>
      </c>
      <c r="E32" s="4">
        <v>1362.08</v>
      </c>
    </row>
    <row r="33" spans="1:5">
      <c r="A33" s="4" t="s">
        <v>103</v>
      </c>
      <c r="D33" s="4">
        <v>758.8</v>
      </c>
      <c r="E33" s="4">
        <v>923.27</v>
      </c>
    </row>
    <row r="34" spans="1:5">
      <c r="A34" s="4" t="s">
        <v>104</v>
      </c>
      <c r="D34" s="4">
        <f>SUBTOTAL(9,D30:D33)</f>
        <v>6606.43</v>
      </c>
      <c r="E34" s="4">
        <f>SUBTOTAL(9,E30:E33)</f>
        <v>8038.32</v>
      </c>
    </row>
    <row r="35" spans="1:1">
      <c r="A35" s="4" t="s">
        <v>105</v>
      </c>
    </row>
  </sheetData>
  <autoFilter ref="A1:XFD26">
    <filterColumn colId="3">
      <filters blank="1">
        <filter val="225.13"/>
        <filter val="6606.43"/>
        <filter val="269.97"/>
        <filter val="206.58"/>
        <filter val="396.1"/>
        <filter val="300.61"/>
        <filter val="761.6"/>
        <filter val="1200.76"/>
        <filter val="362.7"/>
        <filter val="208.31"/>
        <filter val="213.71"/>
        <filter val="405.71"/>
        <filter val="183.43"/>
        <filter val="357.85"/>
        <filter val="492.48"/>
        <filter val="147.49"/>
        <filter val="198.09"/>
      </filters>
    </filterColumn>
    <filterColumn colId="8">
      <filters blank="1"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</row>
    <row r="2" s="1" customFormat="1" spans="1:20">
      <c r="A2" s="3">
        <v>16724642696</v>
      </c>
      <c r="B2" s="1" t="s">
        <v>123</v>
      </c>
      <c r="C2" s="1" t="s">
        <v>124</v>
      </c>
      <c r="D2" s="1" t="s">
        <v>125</v>
      </c>
      <c r="E2" s="1" t="s">
        <v>93</v>
      </c>
      <c r="F2" s="1" t="s">
        <v>123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s="1" customFormat="1" spans="1:20">
      <c r="A3" s="3">
        <v>16724627461</v>
      </c>
      <c r="B3" s="1" t="s">
        <v>123</v>
      </c>
      <c r="C3" s="1" t="s">
        <v>137</v>
      </c>
      <c r="D3" s="1" t="s">
        <v>138</v>
      </c>
      <c r="E3" s="1" t="s">
        <v>90</v>
      </c>
      <c r="F3" s="1" t="s">
        <v>123</v>
      </c>
      <c r="G3" s="1" t="s">
        <v>126</v>
      </c>
      <c r="H3" s="1" t="s">
        <v>127</v>
      </c>
      <c r="I3" s="1" t="s">
        <v>139</v>
      </c>
      <c r="J3" s="1" t="s">
        <v>129</v>
      </c>
      <c r="K3" s="1" t="s">
        <v>139</v>
      </c>
      <c r="L3" s="1" t="s">
        <v>139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140</v>
      </c>
      <c r="R3" s="1" t="s">
        <v>134</v>
      </c>
      <c r="S3" s="1" t="s">
        <v>135</v>
      </c>
      <c r="T3" s="1" t="s">
        <v>136</v>
      </c>
    </row>
    <row r="4" s="1" customFormat="1" spans="1:20">
      <c r="A4" s="3">
        <v>16724107188</v>
      </c>
      <c r="B4" s="1" t="s">
        <v>123</v>
      </c>
      <c r="C4" s="1" t="s">
        <v>141</v>
      </c>
      <c r="D4" s="1" t="s">
        <v>142</v>
      </c>
      <c r="E4" s="1" t="s">
        <v>85</v>
      </c>
      <c r="F4" s="1" t="s">
        <v>123</v>
      </c>
      <c r="G4" s="1" t="s">
        <v>126</v>
      </c>
      <c r="H4" s="1" t="s">
        <v>127</v>
      </c>
      <c r="I4" s="1" t="s">
        <v>143</v>
      </c>
      <c r="J4" s="1" t="s">
        <v>129</v>
      </c>
      <c r="K4" s="1" t="s">
        <v>143</v>
      </c>
      <c r="L4" s="1" t="s">
        <v>143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144</v>
      </c>
      <c r="R4" s="1" t="s">
        <v>134</v>
      </c>
      <c r="S4" s="1" t="s">
        <v>135</v>
      </c>
      <c r="T4" s="1" t="s">
        <v>136</v>
      </c>
    </row>
    <row r="5" s="1" customFormat="1" spans="1:20">
      <c r="A5" s="3">
        <v>16724086162</v>
      </c>
      <c r="B5" s="1" t="s">
        <v>123</v>
      </c>
      <c r="C5" s="1" t="s">
        <v>145</v>
      </c>
      <c r="D5" s="1" t="s">
        <v>146</v>
      </c>
      <c r="E5" s="1" t="s">
        <v>82</v>
      </c>
      <c r="F5" s="1" t="s">
        <v>123</v>
      </c>
      <c r="G5" s="1" t="s">
        <v>126</v>
      </c>
      <c r="H5" s="1" t="s">
        <v>127</v>
      </c>
      <c r="I5" s="1" t="s">
        <v>147</v>
      </c>
      <c r="J5" s="1" t="s">
        <v>129</v>
      </c>
      <c r="K5" s="1" t="s">
        <v>147</v>
      </c>
      <c r="L5" s="1" t="s">
        <v>147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148</v>
      </c>
      <c r="R5" s="1" t="s">
        <v>134</v>
      </c>
      <c r="S5" s="1" t="s">
        <v>135</v>
      </c>
      <c r="T5" s="1" t="s">
        <v>136</v>
      </c>
    </row>
    <row r="6" s="1" customFormat="1" spans="1:20">
      <c r="A6" s="3">
        <v>16723609038</v>
      </c>
      <c r="B6" s="1" t="s">
        <v>123</v>
      </c>
      <c r="C6" s="1" t="s">
        <v>149</v>
      </c>
      <c r="D6" s="1" t="s">
        <v>150</v>
      </c>
      <c r="E6" s="1" t="s">
        <v>79</v>
      </c>
      <c r="F6" s="1" t="s">
        <v>123</v>
      </c>
      <c r="G6" s="1" t="s">
        <v>126</v>
      </c>
      <c r="H6" s="1" t="s">
        <v>127</v>
      </c>
      <c r="I6" s="1" t="s">
        <v>151</v>
      </c>
      <c r="J6" s="1" t="s">
        <v>129</v>
      </c>
      <c r="K6" s="1" t="s">
        <v>151</v>
      </c>
      <c r="L6" s="1" t="s">
        <v>151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152</v>
      </c>
      <c r="R6" s="1" t="s">
        <v>134</v>
      </c>
      <c r="S6" s="1" t="s">
        <v>135</v>
      </c>
      <c r="T6" s="1" t="s">
        <v>153</v>
      </c>
    </row>
    <row r="7" s="1" customFormat="1" spans="1:20">
      <c r="A7" s="3">
        <v>16723591467</v>
      </c>
      <c r="B7" s="1" t="s">
        <v>123</v>
      </c>
      <c r="C7" s="1" t="s">
        <v>154</v>
      </c>
      <c r="D7" s="1" t="s">
        <v>155</v>
      </c>
      <c r="E7" s="1" t="s">
        <v>76</v>
      </c>
      <c r="F7" s="1" t="s">
        <v>123</v>
      </c>
      <c r="G7" s="1" t="s">
        <v>126</v>
      </c>
      <c r="H7" s="1" t="s">
        <v>127</v>
      </c>
      <c r="I7" s="1" t="s">
        <v>156</v>
      </c>
      <c r="J7" s="1" t="s">
        <v>129</v>
      </c>
      <c r="K7" s="1" t="s">
        <v>156</v>
      </c>
      <c r="L7" s="1" t="s">
        <v>156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157</v>
      </c>
      <c r="R7" s="1" t="s">
        <v>134</v>
      </c>
      <c r="S7" s="1" t="s">
        <v>135</v>
      </c>
      <c r="T7" s="1" t="s">
        <v>136</v>
      </c>
    </row>
    <row r="8" s="1" customFormat="1" spans="1:20">
      <c r="A8" s="3">
        <v>16723184263</v>
      </c>
      <c r="B8" s="1" t="s">
        <v>123</v>
      </c>
      <c r="C8" s="1" t="s">
        <v>158</v>
      </c>
      <c r="D8" s="1" t="s">
        <v>159</v>
      </c>
      <c r="E8" s="1" t="s">
        <v>73</v>
      </c>
      <c r="F8" s="1" t="s">
        <v>123</v>
      </c>
      <c r="G8" s="1" t="s">
        <v>126</v>
      </c>
      <c r="H8" s="1" t="s">
        <v>127</v>
      </c>
      <c r="I8" s="1" t="s">
        <v>160</v>
      </c>
      <c r="J8" s="1" t="s">
        <v>129</v>
      </c>
      <c r="K8" s="1" t="s">
        <v>160</v>
      </c>
      <c r="L8" s="1" t="s">
        <v>160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161</v>
      </c>
      <c r="R8" s="1" t="s">
        <v>134</v>
      </c>
      <c r="S8" s="1" t="s">
        <v>135</v>
      </c>
      <c r="T8" s="1" t="s">
        <v>136</v>
      </c>
    </row>
    <row r="9" s="1" customFormat="1" spans="1:20">
      <c r="A9" s="3">
        <v>16722913096</v>
      </c>
      <c r="B9" s="1" t="s">
        <v>123</v>
      </c>
      <c r="C9" s="1" t="s">
        <v>162</v>
      </c>
      <c r="D9" s="1" t="s">
        <v>163</v>
      </c>
      <c r="E9" s="1" t="s">
        <v>70</v>
      </c>
      <c r="F9" s="1" t="s">
        <v>123</v>
      </c>
      <c r="G9" s="1" t="s">
        <v>126</v>
      </c>
      <c r="H9" s="1" t="s">
        <v>127</v>
      </c>
      <c r="I9" s="1" t="s">
        <v>164</v>
      </c>
      <c r="J9" s="1" t="s">
        <v>129</v>
      </c>
      <c r="K9" s="1" t="s">
        <v>164</v>
      </c>
      <c r="L9" s="1" t="s">
        <v>164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165</v>
      </c>
      <c r="R9" s="1" t="s">
        <v>134</v>
      </c>
      <c r="S9" s="1" t="s">
        <v>135</v>
      </c>
      <c r="T9" s="1" t="s">
        <v>136</v>
      </c>
    </row>
    <row r="10" s="1" customFormat="1" spans="1:20">
      <c r="A10" s="3">
        <v>16721910152</v>
      </c>
      <c r="B10" s="1" t="s">
        <v>123</v>
      </c>
      <c r="C10" s="1" t="s">
        <v>166</v>
      </c>
      <c r="D10" s="1" t="s">
        <v>167</v>
      </c>
      <c r="E10" s="1" t="s">
        <v>65</v>
      </c>
      <c r="F10" s="1" t="s">
        <v>123</v>
      </c>
      <c r="G10" s="1" t="s">
        <v>126</v>
      </c>
      <c r="H10" s="1" t="s">
        <v>127</v>
      </c>
      <c r="I10" s="1" t="s">
        <v>147</v>
      </c>
      <c r="J10" s="1" t="s">
        <v>129</v>
      </c>
      <c r="K10" s="1" t="s">
        <v>147</v>
      </c>
      <c r="L10" s="1" t="s">
        <v>147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168</v>
      </c>
      <c r="R10" s="1" t="s">
        <v>134</v>
      </c>
      <c r="S10" s="1" t="s">
        <v>135</v>
      </c>
      <c r="T10" s="1" t="s">
        <v>136</v>
      </c>
    </row>
    <row r="11" s="1" customFormat="1" spans="1:20">
      <c r="A11" s="3">
        <v>16720687170</v>
      </c>
      <c r="B11" s="1" t="s">
        <v>123</v>
      </c>
      <c r="C11" s="1" t="s">
        <v>169</v>
      </c>
      <c r="D11" s="1" t="s">
        <v>170</v>
      </c>
      <c r="E11" s="1" t="s">
        <v>61</v>
      </c>
      <c r="F11" s="1" t="s">
        <v>123</v>
      </c>
      <c r="G11" s="1" t="s">
        <v>126</v>
      </c>
      <c r="H11" s="1" t="s">
        <v>127</v>
      </c>
      <c r="I11" s="1" t="s">
        <v>171</v>
      </c>
      <c r="J11" s="1" t="s">
        <v>129</v>
      </c>
      <c r="K11" s="1" t="s">
        <v>171</v>
      </c>
      <c r="L11" s="1" t="s">
        <v>171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172</v>
      </c>
      <c r="R11" s="1" t="s">
        <v>134</v>
      </c>
      <c r="S11" s="1" t="s">
        <v>135</v>
      </c>
      <c r="T11" s="1" t="s">
        <v>136</v>
      </c>
    </row>
    <row r="12" s="1" customFormat="1" spans="1:20">
      <c r="A12" s="3">
        <v>16709662858</v>
      </c>
      <c r="B12" s="1" t="s">
        <v>173</v>
      </c>
      <c r="C12" s="1" t="s">
        <v>174</v>
      </c>
      <c r="D12" s="1" t="s">
        <v>175</v>
      </c>
      <c r="E12" s="1" t="s">
        <v>46</v>
      </c>
      <c r="F12" s="1" t="s">
        <v>173</v>
      </c>
      <c r="G12" s="1" t="s">
        <v>126</v>
      </c>
      <c r="H12" s="1" t="s">
        <v>127</v>
      </c>
      <c r="I12" s="1" t="s">
        <v>176</v>
      </c>
      <c r="J12" s="1" t="s">
        <v>129</v>
      </c>
      <c r="K12" s="1" t="s">
        <v>176</v>
      </c>
      <c r="L12" s="1" t="s">
        <v>176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177</v>
      </c>
      <c r="R12" s="1" t="s">
        <v>134</v>
      </c>
      <c r="S12" s="1" t="s">
        <v>135</v>
      </c>
      <c r="T12" s="1" t="s">
        <v>136</v>
      </c>
    </row>
    <row r="13" s="1" customFormat="1" spans="1:20">
      <c r="A13" s="3">
        <v>16708972424</v>
      </c>
      <c r="B13" s="1" t="s">
        <v>173</v>
      </c>
      <c r="C13" s="1" t="s">
        <v>178</v>
      </c>
      <c r="D13" s="1" t="s">
        <v>179</v>
      </c>
      <c r="E13" s="1" t="s">
        <v>45</v>
      </c>
      <c r="F13" s="1" t="s">
        <v>123</v>
      </c>
      <c r="G13" s="1" t="s">
        <v>126</v>
      </c>
      <c r="H13" s="1" t="s">
        <v>127</v>
      </c>
      <c r="I13" s="1" t="s">
        <v>180</v>
      </c>
      <c r="J13" s="1" t="s">
        <v>129</v>
      </c>
      <c r="K13" s="1" t="s">
        <v>180</v>
      </c>
      <c r="L13" s="1" t="s">
        <v>180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181</v>
      </c>
      <c r="R13" s="1" t="s">
        <v>134</v>
      </c>
      <c r="S13" s="1" t="s">
        <v>135</v>
      </c>
      <c r="T13" s="1" t="s">
        <v>136</v>
      </c>
    </row>
    <row r="14" s="1" customFormat="1" spans="1:20">
      <c r="A14" s="3">
        <v>16708043804</v>
      </c>
      <c r="B14" s="1" t="s">
        <v>173</v>
      </c>
      <c r="C14" s="1" t="s">
        <v>182</v>
      </c>
      <c r="D14" s="1" t="s">
        <v>175</v>
      </c>
      <c r="E14" s="1" t="s">
        <v>42</v>
      </c>
      <c r="F14" s="1" t="s">
        <v>173</v>
      </c>
      <c r="G14" s="1" t="s">
        <v>126</v>
      </c>
      <c r="H14" s="1" t="s">
        <v>127</v>
      </c>
      <c r="I14" s="1" t="s">
        <v>176</v>
      </c>
      <c r="J14" s="1" t="s">
        <v>129</v>
      </c>
      <c r="K14" s="1" t="s">
        <v>176</v>
      </c>
      <c r="L14" s="1" t="s">
        <v>176</v>
      </c>
      <c r="M14" s="1" t="s">
        <v>130</v>
      </c>
      <c r="N14" s="1" t="s">
        <v>130</v>
      </c>
      <c r="O14" s="1" t="s">
        <v>131</v>
      </c>
      <c r="P14" s="1" t="s">
        <v>132</v>
      </c>
      <c r="Q14" s="1" t="s">
        <v>183</v>
      </c>
      <c r="R14" s="1" t="s">
        <v>134</v>
      </c>
      <c r="S14" s="1" t="s">
        <v>135</v>
      </c>
      <c r="T14" s="1" t="s">
        <v>136</v>
      </c>
    </row>
    <row r="15" s="1" customFormat="1" spans="1:20">
      <c r="A15" s="3">
        <v>16679552856</v>
      </c>
      <c r="B15" s="1" t="s">
        <v>184</v>
      </c>
      <c r="C15" s="1" t="s">
        <v>185</v>
      </c>
      <c r="D15" s="1" t="s">
        <v>186</v>
      </c>
      <c r="E15" s="1" t="s">
        <v>39</v>
      </c>
      <c r="F15" s="1" t="s">
        <v>123</v>
      </c>
      <c r="G15" s="1" t="s">
        <v>126</v>
      </c>
      <c r="H15" s="1" t="s">
        <v>127</v>
      </c>
      <c r="I15" s="1" t="s">
        <v>187</v>
      </c>
      <c r="J15" s="1" t="s">
        <v>129</v>
      </c>
      <c r="K15" s="1" t="s">
        <v>187</v>
      </c>
      <c r="L15" s="1" t="s">
        <v>187</v>
      </c>
      <c r="M15" s="1" t="s">
        <v>130</v>
      </c>
      <c r="N15" s="1" t="s">
        <v>130</v>
      </c>
      <c r="O15" s="1" t="s">
        <v>131</v>
      </c>
      <c r="P15" s="1" t="s">
        <v>132</v>
      </c>
      <c r="Q15" s="1" t="s">
        <v>188</v>
      </c>
      <c r="R15" s="1" t="s">
        <v>134</v>
      </c>
      <c r="S15" s="1" t="s">
        <v>135</v>
      </c>
      <c r="T15" s="1" t="s">
        <v>136</v>
      </c>
    </row>
    <row r="16" s="1" customFormat="1" spans="1:20">
      <c r="A16" s="3">
        <v>16667197007</v>
      </c>
      <c r="B16" s="1" t="s">
        <v>189</v>
      </c>
      <c r="C16" s="1" t="s">
        <v>190</v>
      </c>
      <c r="D16" s="1" t="s">
        <v>191</v>
      </c>
      <c r="E16" s="1" t="s">
        <v>30</v>
      </c>
      <c r="F16" s="1" t="s">
        <v>123</v>
      </c>
      <c r="G16" s="1" t="s">
        <v>126</v>
      </c>
      <c r="H16" s="1" t="s">
        <v>127</v>
      </c>
      <c r="I16" s="1" t="s">
        <v>192</v>
      </c>
      <c r="J16" s="1" t="s">
        <v>129</v>
      </c>
      <c r="K16" s="1" t="s">
        <v>192</v>
      </c>
      <c r="L16" s="1" t="s">
        <v>192</v>
      </c>
      <c r="M16" s="1" t="s">
        <v>130</v>
      </c>
      <c r="N16" s="1" t="s">
        <v>130</v>
      </c>
      <c r="O16" s="1" t="s">
        <v>131</v>
      </c>
      <c r="P16" s="1" t="s">
        <v>132</v>
      </c>
      <c r="Q16" s="1" t="s">
        <v>193</v>
      </c>
      <c r="R16" s="1" t="s">
        <v>134</v>
      </c>
      <c r="S16" s="1" t="s">
        <v>135</v>
      </c>
      <c r="T16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2021-11-05T01:22:25Z</dcterms:created>
  <dcterms:modified xsi:type="dcterms:W3CDTF">2021-11-05T01:38:40Z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3160E87B705547C4A85BEF1D585D2A4E</vt:lpwstr>
  </property>
  <property fmtid="{D5CDD505-2E9C-101B-9397-08002B2CF9AE}" pid="3" name="KSOProductBuildVer">
    <vt:lpwstr>2052-11.1.0.11045</vt:lpwstr>
  </property>
</Properties>
</file>