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<sst xmlns="http://schemas.openxmlformats.org/spreadsheetml/2006/main" count="800" uniqueCount="315">
  <si>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</si>
  <si>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</si>
  <si>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</si>
  <si>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</si>
  <si>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</si>
  <si>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</si>
  <si>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</si>
  <si>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</si>
  <si>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</si>
  <si>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</si>
  <si>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</si>
  <si>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</si>
  <si>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</si>
  <si>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</si>
  <si>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</si>
  <si>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</si>
  <si>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</si>
  <si>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</si>
  <si>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</si>
  <si>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</si>
  <si>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</si>
  <si>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</si>
  <si>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</si>
  <si>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</si>
  <si>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</si>
  <si>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</si>
  <si>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</si>
  <si>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[独立城]堪萨斯城 - 独立镇区石溪酒店(Stoney Creek Hotel Kansas City - Independence)(40082369)</t>
  </si>
  <si>
    <t>豪华客房1张特大床&lt;不退款&gt;&lt;2人入住&gt;</t>
  </si>
  <si>
    <t>USD</t>
  </si>
  <si>
    <t>NEWCOMB/EZEKIEL</t>
  </si>
  <si>
    <t>CA5326211105USD</t>
  </si>
  <si>
    <t>未提现</t>
  </si>
  <si>
    <t>携程开票</t>
  </si>
  <si>
    <t>[加特林堡]西德尼·詹姆斯山酒店(Sidney James Mountain Lodge)(39967858)</t>
  </si>
  <si>
    <t>单人大床房-无宠物&lt;不退款&gt;&lt;2人入住&gt;</t>
  </si>
  <si>
    <t>Burnett/Makila Elizabeth,Burnett/Dylan  Lee</t>
  </si>
  <si>
    <t>[贝莱克]贝莱克水上世界酒店(Aquaworld Belek)(39668621)</t>
  </si>
  <si>
    <t>标准山间&lt;不退款&gt;&lt;2人入住&gt;</t>
  </si>
  <si>
    <t>Aksenova/Olga</t>
  </si>
  <si>
    <t>bingham/renee</t>
  </si>
  <si>
    <t>[Copley Township]美国长住公寓式酒店 - 阿克伦 - 科普利 - 东(Extended Stay America Suites - Akron - Copley - East)(39611119)</t>
  </si>
  <si>
    <t>1号工作室大床&lt;不退款&gt;&lt;2人入住&gt;</t>
  </si>
  <si>
    <t>Hernandez/Janine</t>
  </si>
  <si>
    <t>[新奥尔良]波旁奥尔良酒店(Bourbon Orleans Hotel)(37221662)</t>
  </si>
  <si>
    <t>标准房&lt;不退款&gt;&lt;2人入住&gt;</t>
  </si>
  <si>
    <t>Michels/Jacob</t>
  </si>
  <si>
    <t>[里约热内卢]温莎欧西阿尼克酒店(Windsor Oceânico)(37215427)</t>
  </si>
  <si>
    <t>高级双人床房&lt;不退款&gt;&lt;2人入住&gt;</t>
  </si>
  <si>
    <t>Payao/Ihara Barbosa</t>
  </si>
  <si>
    <t>8Z9I21A1A-00001</t>
  </si>
  <si>
    <t>[巴黎]巴黎诺贝尔之旅埃菲尔万丽酒店(Renaissance Paris Nobel Tour Eiffel Hotel)(37213924)</t>
  </si>
  <si>
    <t>经典客房, 1 张双人床&lt;不退款&gt;&lt;2人入住&gt;</t>
  </si>
  <si>
    <t>Suarez/Lois</t>
  </si>
  <si>
    <t>[阿拉卡茹]阿拉卡茹阿尔库斯酒店(Arcus Hotel Aracaju by Atlantica)(39669525)</t>
  </si>
  <si>
    <t>高级双人房&lt;不退款&gt;&lt;2人入住&gt;</t>
  </si>
  <si>
    <t>Argolo/Aymore Siqueira,Nunes Saldanha/Ana Paula</t>
  </si>
  <si>
    <t>Macedo/Luiz Carlos</t>
  </si>
  <si>
    <t>[斯帕克斯]西方村酒店及赌场(Western Village Inn and Casino)(40097824)</t>
  </si>
  <si>
    <t>标准间1特大床&lt;不退款&gt;&lt;2人入住&gt;</t>
  </si>
  <si>
    <t>Grovet/Anthony</t>
  </si>
  <si>
    <t>[马德里]CH 穆拉雅斯旅馆(CH Las Murallas)(46063893)</t>
  </si>
  <si>
    <t>双床房&lt;不退款&gt;&lt;2人入住&gt;</t>
  </si>
  <si>
    <t>Rodriguez Iglesias/Silvia,Vazquez Perez/Aitor</t>
  </si>
  <si>
    <t>[布洛英罗克山]切托拉旅馆度假村(The Lodge at Chetola Resort)(40066151)</t>
  </si>
  <si>
    <t>经典客房2张大床（山景）&lt;不退款&gt;&lt;2人入住&gt;</t>
  </si>
  <si>
    <t>Taylor/Rebecca Christine</t>
  </si>
  <si>
    <t>EXP-1848845020</t>
  </si>
  <si>
    <t>[吉恩]普里姆谷赌场度假村(Primm Valley Resort &amp; Casino)(48192896)</t>
  </si>
  <si>
    <t>客房1张特大床（吸烟）&lt;不退款&gt;&lt;2人入住&gt;</t>
  </si>
  <si>
    <t>Arce/Norma</t>
  </si>
  <si>
    <t>EXP-1848880242</t>
  </si>
  <si>
    <t>[布拉格]阿德勒尔酒店(Hotel Adler)(39038112)</t>
  </si>
  <si>
    <t>经典双人房/双床房&lt;不退款&gt;&lt;2人入住&gt;</t>
  </si>
  <si>
    <t>Chabaudie/Valerie</t>
  </si>
  <si>
    <t>EXP-1848955214</t>
  </si>
  <si>
    <t>[锡耶纳]锡耶纳福朋喜来登酒店(Four Points by Sheraton Siena)(47471656)</t>
  </si>
  <si>
    <t>高级大号床房&lt;不退款&gt;&lt;2人入住&gt;&lt;不适用日本客人&gt;</t>
  </si>
  <si>
    <t>Caso/Antonio</t>
  </si>
  <si>
    <t>[安娜堡]安阿伯丽晶套房酒店(Ann Arbor Regent Hotel and Suites)(37217360)</t>
  </si>
  <si>
    <t>特大床房&lt;不退款&gt;&lt;2人入住&gt;</t>
  </si>
  <si>
    <t>Fick/Tara Marie</t>
  </si>
  <si>
    <t>[兰乔米拉日]棕榈泉米拉奇牧场6号汽车旅馆(Motel 6-Rancho Mirage, CA - Palm Springs)(40082379)</t>
  </si>
  <si>
    <t>标准客房1张大床&lt;不退款&gt;&lt;2人入住&gt;</t>
  </si>
  <si>
    <t>cheng/henry</t>
  </si>
  <si>
    <t>YSDWDNWFFY</t>
  </si>
  <si>
    <t>[西塞内卡]西塞尼卡丽怡酒店(Country Inn &amp; Suites by Radisson, Buffalo South I-90, NY)(40007954)</t>
  </si>
  <si>
    <t>客房1张特大床&lt;不退款&gt;&lt;2人入住&gt;</t>
  </si>
  <si>
    <t>Stark/Raychel</t>
  </si>
  <si>
    <t>XHDVYKS</t>
  </si>
  <si>
    <t>[扎芬特姆]布鲁塞尔机场喜来登酒店(Sheraton Brussels Airport Hotel)(37221076)</t>
  </si>
  <si>
    <t>经典双床房&lt;2人入住&gt;&lt;不退款&gt;&lt;早餐&gt;</t>
  </si>
  <si>
    <t>Sleypen/Kristine Lodewijk</t>
  </si>
  <si>
    <t>Ran/Miguel</t>
  </si>
  <si>
    <t>[艾克斯]保罗酒店(Hôtel Paul)(39654916)</t>
  </si>
  <si>
    <t>双人间&lt;不退款&gt;&lt;2人入住&gt;</t>
  </si>
  <si>
    <t>Maynigo/Arcely</t>
  </si>
  <si>
    <t>[新加坡]新加坡文华大酒店 (Staycation Approved)(Mandarin Orchard Singapore (Staycation Approved))(40765655)</t>
  </si>
  <si>
    <t>豪华双床房&lt;不退款&gt;&lt;2人入住&gt;</t>
  </si>
  <si>
    <t>JIANG/QIANG</t>
  </si>
  <si>
    <t>[布拉格]詠嘆調酒店布拉格(Aria Hotel Prague)(37208820)</t>
  </si>
  <si>
    <t>普通套房, 1 张特大床&lt;早餐&gt;&lt;不退款&gt;&lt;2人入住&gt;</t>
  </si>
  <si>
    <t>Hagle/Ulrika,Cervi/Frank</t>
  </si>
  <si>
    <t>退单</t>
  </si>
  <si>
    <t>[阿瓦图基]凤凰南山福朋喜来登酒店(Four Points by Sheraton Phoenix South Mountain)(37236594)</t>
  </si>
  <si>
    <t>特大床房&lt;2人入住&gt;&lt;IBU黄金会员专享&gt;&lt;不退款&gt;</t>
  </si>
  <si>
    <t>Cody/Logan</t>
  </si>
  <si>
    <t>调整</t>
  </si>
  <si>
    <t>[卡尔卡松]卡尔卡松普瑞米尔经典酒店(Premiere Classe Carcassonne)(39684445)</t>
  </si>
  <si>
    <t>标准间1双人床&lt;不退款&gt;&lt;2人入住&gt;</t>
  </si>
  <si>
    <t>Marsden/Toby-Nicholas</t>
  </si>
  <si>
    <t>[亨特斯维尔]亨特斯维尔诺曼湖附近凯艺酒店(Quality Inn Huntersville Near Lake Norman)(37223471)</t>
  </si>
  <si>
    <t>标准房, 1 张特大床房&lt;2人入住&gt;&lt;不退款&gt;&lt;早餐&gt;</t>
  </si>
  <si>
    <t>Merino/Micala</t>
  </si>
  <si>
    <t>，</t>
  </si>
  <si>
    <t>16540507515此单多收81元退回</t>
  </si>
  <si>
    <t>本期收回49.59元</t>
  </si>
  <si>
    <t>本期收回98.97元</t>
  </si>
  <si>
    <t>A211105094938481</t>
  </si>
  <si>
    <t>A2111050951082566</t>
  </si>
  <si>
    <t>USD / HKD 当前参考汇率: 7.78323</t>
  </si>
  <si>
    <t>总计：4987.56 USD/
38819.33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</si>
  <si>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</si>
  <si>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</si>
  <si>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</si>
  <si>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</si>
  <si>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</si>
  <si>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</si>
  <si>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</si>
  <si>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</si>
  <si>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</si>
  <si>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</si>
  <si>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</si>
  <si>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</si>
  <si>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</si>
  <si>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</si>
  <si>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</si>
  <si>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</si>
  <si>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</si>
  <si>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2021-11-01</t>
  </si>
  <si>
    <t>2287265</t>
  </si>
  <si>
    <t>布拉格阿利亚图书馆酒店集团酒店</t>
  </si>
  <si>
    <t>Hagle Ulrika,Cervi Frank</t>
  </si>
  <si>
    <t>2021-11-02</t>
  </si>
  <si>
    <t>退房日周结</t>
  </si>
  <si>
    <t>1867.64</t>
  </si>
  <si>
    <t>291.00</t>
  </si>
  <si>
    <t>0</t>
  </si>
  <si>
    <t>0.00</t>
  </si>
  <si>
    <t>携程盛景国际直连</t>
  </si>
  <si>
    <t>2021-11-01 18:07:36</t>
  </si>
  <si>
    <t>否</t>
  </si>
  <si>
    <t>汇智国际旅游发展有限公司</t>
  </si>
  <si>
    <t>直连</t>
  </si>
  <si>
    <t>2287114</t>
  </si>
  <si>
    <t>新加坡文华大酒店(SG Clean)</t>
  </si>
  <si>
    <t>JIANG QIANG</t>
  </si>
  <si>
    <t>718.82</t>
  </si>
  <si>
    <t>112.00</t>
  </si>
  <si>
    <t>2021-11-01 13:26:43</t>
  </si>
  <si>
    <t>2286931</t>
  </si>
  <si>
    <t>保罗酒店</t>
  </si>
  <si>
    <t>Maynigo Arcely</t>
  </si>
  <si>
    <t>500.60</t>
  </si>
  <si>
    <t>78.00</t>
  </si>
  <si>
    <t>2021-11-01 05:18:45</t>
  </si>
  <si>
    <t>2021-10-31</t>
  </si>
  <si>
    <t>2286389</t>
  </si>
  <si>
    <t>布鲁塞尔机场喜来登酒店</t>
  </si>
  <si>
    <t>Ran Miguel</t>
  </si>
  <si>
    <t>924.19</t>
  </si>
  <si>
    <t>144.00</t>
  </si>
  <si>
    <t>2021-10-31 05:20:48</t>
  </si>
  <si>
    <t>2021-10-30</t>
  </si>
  <si>
    <t>2285629</t>
  </si>
  <si>
    <t>Sleypen Kristine Lodewijk</t>
  </si>
  <si>
    <t>2021-10-30 01:49:56</t>
  </si>
  <si>
    <t>2021-10-29</t>
  </si>
  <si>
    <t>2285500</t>
  </si>
  <si>
    <t>丽笙纽约州南水牛城 I-90 乡村套房酒店</t>
  </si>
  <si>
    <t>Stark Raychel</t>
  </si>
  <si>
    <t>627.79</t>
  </si>
  <si>
    <t>98.00</t>
  </si>
  <si>
    <t>2021-10-29 22:16:50</t>
  </si>
  <si>
    <t>2284838</t>
  </si>
  <si>
    <t>棕榈泉牧场米拉吉 6 号汽车旅馆</t>
  </si>
  <si>
    <t>cheng henry</t>
  </si>
  <si>
    <t>422.80</t>
  </si>
  <si>
    <t>66.00</t>
  </si>
  <si>
    <t>2021-10-29 02:57:42</t>
  </si>
  <si>
    <t>2021-10-27</t>
  </si>
  <si>
    <t>2283832</t>
  </si>
  <si>
    <t>安阿伯丽晶套房酒店</t>
  </si>
  <si>
    <t>Fick Tara Marie</t>
  </si>
  <si>
    <t>524.55</t>
  </si>
  <si>
    <t>82.00</t>
  </si>
  <si>
    <t>2021-10-27 06:44:39</t>
  </si>
  <si>
    <t>2021-10-26</t>
  </si>
  <si>
    <t>2283606</t>
  </si>
  <si>
    <t>锡耶纳福朋喜来登酒店</t>
  </si>
  <si>
    <t>Caso Antonio</t>
  </si>
  <si>
    <t>2252.80</t>
  </si>
  <si>
    <t>352.00</t>
  </si>
  <si>
    <t>2021-10-26 19:54:38</t>
  </si>
  <si>
    <t>2283563</t>
  </si>
  <si>
    <t>阿德勒尔酒店</t>
  </si>
  <si>
    <t>Chabaudie Valerie</t>
  </si>
  <si>
    <t>339.20</t>
  </si>
  <si>
    <t>53.00</t>
  </si>
  <si>
    <t>2021-10-26 18:38:13</t>
  </si>
  <si>
    <t>2283441</t>
  </si>
  <si>
    <t>普里姆山谷赌场度假村</t>
  </si>
  <si>
    <t>Arce Norma</t>
  </si>
  <si>
    <t>300.80</t>
  </si>
  <si>
    <t>47.00</t>
  </si>
  <si>
    <t>2021-10-26 12:17:44</t>
  </si>
  <si>
    <t>2283398</t>
  </si>
  <si>
    <t>切托拉旅馆度假村</t>
  </si>
  <si>
    <t>Taylor Rebecca Christine</t>
  </si>
  <si>
    <t>1504.00</t>
  </si>
  <si>
    <t>235.00</t>
  </si>
  <si>
    <t>2021-10-26 10:27:35</t>
  </si>
  <si>
    <t>2021-10-25</t>
  </si>
  <si>
    <t>2283059</t>
  </si>
  <si>
    <t>C.H 穆拉雅斯酒店</t>
  </si>
  <si>
    <t>Rodriguez Iglesias Silvia,Vazquez Perez Aitor</t>
  </si>
  <si>
    <t>287.96</t>
  </si>
  <si>
    <t>45.00</t>
  </si>
  <si>
    <t>2021-10-25 16:05:55</t>
  </si>
  <si>
    <t>2021-10-24</t>
  </si>
  <si>
    <t>2282517</t>
  </si>
  <si>
    <t>海滨韦斯特乡村赌场 &amp; 酒店</t>
  </si>
  <si>
    <t>Grovet Anthony</t>
  </si>
  <si>
    <t>652.70</t>
  </si>
  <si>
    <t>102.00</t>
  </si>
  <si>
    <t>2021-10-24 08:27:10</t>
  </si>
  <si>
    <t>2282466</t>
  </si>
  <si>
    <t>阿拉卡茹凯富酒店</t>
  </si>
  <si>
    <t>Macedo Luiz Carlos</t>
  </si>
  <si>
    <t>383.94</t>
  </si>
  <si>
    <t>60.00</t>
  </si>
  <si>
    <t>2021-10-24 02:31:43</t>
  </si>
  <si>
    <t>2021-10-23</t>
  </si>
  <si>
    <t>2282011</t>
  </si>
  <si>
    <t>Argolo Aymore Siqueira,Nunes Saldanha Ana Paula</t>
  </si>
  <si>
    <t>575.91</t>
  </si>
  <si>
    <t>90.00</t>
  </si>
  <si>
    <t>2021-10-23 04:17:06</t>
  </si>
  <si>
    <t>2021-10-21</t>
  </si>
  <si>
    <t>2281063</t>
  </si>
  <si>
    <t>巴黎特罗卡德罗公园万丽酒店</t>
  </si>
  <si>
    <t>Suarez Lois</t>
  </si>
  <si>
    <t>1665.82</t>
  </si>
  <si>
    <t>260.00</t>
  </si>
  <si>
    <t>2021-10-21 08:34:36</t>
  </si>
  <si>
    <t>2021-10-20</t>
  </si>
  <si>
    <t>2280468</t>
  </si>
  <si>
    <t>温莎欧西阿尼克酒店</t>
  </si>
  <si>
    <t>Payao Ihara Barbosa</t>
  </si>
  <si>
    <t>2354.46</t>
  </si>
  <si>
    <t>368.00</t>
  </si>
  <si>
    <t>2021-10-20 05:33:27</t>
  </si>
  <si>
    <t>2021-10-19</t>
  </si>
  <si>
    <t>2280068</t>
  </si>
  <si>
    <t>波旁奥尔良酒店</t>
  </si>
  <si>
    <t>Michels Jacob</t>
  </si>
  <si>
    <t>2410.09</t>
  </si>
  <si>
    <t>374.00</t>
  </si>
  <si>
    <t>2021-10-19 11:08:03</t>
  </si>
  <si>
    <t>2279969</t>
  </si>
  <si>
    <t>美国长住酒店 - 艾克朗东科普利</t>
  </si>
  <si>
    <t>Hernandez Janine</t>
  </si>
  <si>
    <t>1391.93</t>
  </si>
  <si>
    <t>216.00</t>
  </si>
  <si>
    <t>2021-10-19 03:23:27</t>
  </si>
  <si>
    <t>2021-10-18</t>
  </si>
  <si>
    <t>2279930</t>
  </si>
  <si>
    <t>斯东尼小河酒店及会议中心</t>
  </si>
  <si>
    <t>bingham renee</t>
  </si>
  <si>
    <t>1438.15</t>
  </si>
  <si>
    <t>223.00</t>
  </si>
  <si>
    <t>2021-10-18 23:57:18</t>
  </si>
  <si>
    <t>2021-10-17</t>
  </si>
  <si>
    <t>2279232</t>
  </si>
  <si>
    <t>图伊水世界魔幻生活全包式酒店</t>
  </si>
  <si>
    <t>Aksenova Olga</t>
  </si>
  <si>
    <t>5720.35</t>
  </si>
  <si>
    <t>887.00</t>
  </si>
  <si>
    <t>2021-10-17 20:19:10</t>
  </si>
  <si>
    <t>2021-09-17</t>
  </si>
  <si>
    <t>2256367</t>
  </si>
  <si>
    <t>西德尼詹姆斯山旅馆</t>
  </si>
  <si>
    <t>Burnett Makila Elizabeth,Burnett Dylan  Lee</t>
  </si>
  <si>
    <t>2393.60</t>
  </si>
  <si>
    <t>370.00</t>
  </si>
  <si>
    <t>2021-09-17 12:15:54</t>
  </si>
  <si>
    <t>2021-09-08</t>
  </si>
  <si>
    <t>2246982</t>
  </si>
  <si>
    <t>NEWCOMB EZEKIEL</t>
  </si>
  <si>
    <t>1445.08</t>
  </si>
  <si>
    <t>2021-09-08 10:07:03</t>
  </si>
  <si>
    <t>2021-07-02</t>
  </si>
  <si>
    <t>2180904</t>
  </si>
  <si>
    <t>拉斯维加斯D酒店</t>
  </si>
  <si>
    <t>Kisor David</t>
  </si>
  <si>
    <t>946.26</t>
  </si>
  <si>
    <t>146.00</t>
  </si>
  <si>
    <t>2021-07-02 14:22:38</t>
  </si>
  <si>
    <t>2021-07-01</t>
  </si>
  <si>
    <t>2179359</t>
  </si>
  <si>
    <t>奥尔良赌场酒店</t>
  </si>
  <si>
    <t>MCINTOSH GEORGE,HORN PAM</t>
  </si>
  <si>
    <t>653.49</t>
  </si>
  <si>
    <t>101.00</t>
  </si>
  <si>
    <t>2021-07-01 09:49:44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</si>
</sst>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16232335078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44501</v>
      </c>
      <c r="G2" s="5">
        <v>44502</v>
      </c>
      <c r="H2" s="4">
        <v>1</v>
      </c>
      <c r="I2" s="4">
        <v>1</v>
      </c>
      <c r="J2" s="4">
        <v>1</v>
      </c>
      <c r="K2" s="4" t="s">
        <v>29</v>
      </c>
      <c r="L2" s="4">
        <v>223</v>
      </c>
      <c r="M2" s="4">
        <v>223</v>
      </c>
      <c r="N2" s="4" t="s">
        <v>30</v>
      </c>
      <c r="O2" s="4" t="s">
        <v>31</v>
      </c>
      <c r="P2" s="4" t="s">
        <v>32</v>
      </c>
      <c r="Q2" s="4">
        <v>0</v>
      </c>
      <c r="R2" s="6">
        <v>44447</v>
      </c>
      <c r="S2" s="5">
        <v>44505</v>
      </c>
      <c r="T2" s="4" t="s">
        <v>33</v>
      </c>
      <c r="U2" s="4">
        <v>223</v>
      </c>
      <c r="V2" s="4">
        <v>0</v>
      </c>
      <c r="W2" s="4">
        <v>0</v>
      </c>
      <c r="X2" s="4">
        <v>2246982</v>
      </c>
      <c r="Y2" s="4">
        <v>97289040</v>
      </c>
    </row>
    <row r="3" s="4" customFormat="1" spans="1:25">
      <c r="A3" s="4">
        <v>16302934290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44499</v>
      </c>
      <c r="G3" s="5">
        <v>44502</v>
      </c>
      <c r="H3" s="4">
        <v>1</v>
      </c>
      <c r="I3" s="4">
        <v>3</v>
      </c>
      <c r="J3" s="4">
        <v>3</v>
      </c>
      <c r="K3" s="4" t="s">
        <v>29</v>
      </c>
      <c r="L3" s="4">
        <v>370</v>
      </c>
      <c r="M3" s="4">
        <v>370</v>
      </c>
      <c r="N3" s="4" t="s">
        <v>36</v>
      </c>
      <c r="O3" s="4" t="s">
        <v>31</v>
      </c>
      <c r="P3" s="4" t="s">
        <v>32</v>
      </c>
      <c r="Q3" s="4">
        <v>0</v>
      </c>
      <c r="R3" s="6">
        <v>44456</v>
      </c>
      <c r="S3" s="5">
        <v>44505</v>
      </c>
      <c r="T3" s="4" t="s">
        <v>33</v>
      </c>
      <c r="U3" s="4">
        <v>370</v>
      </c>
      <c r="V3" s="4">
        <v>0</v>
      </c>
      <c r="W3" s="4">
        <v>0</v>
      </c>
      <c r="X3" s="4">
        <v>2256367</v>
      </c>
      <c r="Y3" s="4">
        <v>1782585</v>
      </c>
    </row>
    <row r="4" s="4" customFormat="1" spans="1:25">
      <c r="A4" s="4">
        <v>16583098531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44494</v>
      </c>
      <c r="G4" s="5">
        <v>44502</v>
      </c>
      <c r="H4" s="4">
        <v>1</v>
      </c>
      <c r="I4" s="4">
        <v>8</v>
      </c>
      <c r="J4" s="4">
        <v>8</v>
      </c>
      <c r="K4" s="4" t="s">
        <v>29</v>
      </c>
      <c r="L4" s="4">
        <v>887</v>
      </c>
      <c r="M4" s="4">
        <v>887</v>
      </c>
      <c r="N4" s="4" t="s">
        <v>39</v>
      </c>
      <c r="O4" s="4" t="s">
        <v>31</v>
      </c>
      <c r="P4" s="4" t="s">
        <v>32</v>
      </c>
      <c r="Q4" s="4">
        <v>0</v>
      </c>
      <c r="R4" s="6">
        <v>44486</v>
      </c>
      <c r="S4" s="5">
        <v>44505</v>
      </c>
      <c r="T4" s="4" t="s">
        <v>33</v>
      </c>
      <c r="U4" s="4">
        <v>887</v>
      </c>
      <c r="V4" s="4">
        <v>0</v>
      </c>
      <c r="W4" s="4">
        <v>0</v>
      </c>
      <c r="X4" s="4"/>
      <c r="Y4" s="4">
        <v>32826</v>
      </c>
    </row>
    <row r="5" s="4" customFormat="1" spans="1:25">
      <c r="A5" s="4">
        <v>16592952313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44501</v>
      </c>
      <c r="G5" s="5">
        <v>44502</v>
      </c>
      <c r="H5" s="4">
        <v>1</v>
      </c>
      <c r="I5" s="4">
        <v>1</v>
      </c>
      <c r="J5" s="4">
        <v>1</v>
      </c>
      <c r="K5" s="4" t="s">
        <v>29</v>
      </c>
      <c r="L5" s="4">
        <v>223</v>
      </c>
      <c r="M5" s="4">
        <v>223</v>
      </c>
      <c r="N5" s="4" t="s">
        <v>40</v>
      </c>
      <c r="O5" s="4" t="s">
        <v>31</v>
      </c>
      <c r="P5" s="4" t="s">
        <v>32</v>
      </c>
      <c r="Q5" s="4">
        <v>0</v>
      </c>
      <c r="R5" s="6">
        <v>44487</v>
      </c>
      <c r="S5" s="5">
        <v>44505</v>
      </c>
      <c r="T5" s="4" t="s">
        <v>33</v>
      </c>
      <c r="U5" s="4">
        <v>223</v>
      </c>
      <c r="V5" s="4">
        <v>0</v>
      </c>
      <c r="W5" s="4">
        <v>0</v>
      </c>
      <c r="X5" s="4"/>
      <c r="Y5" s="4">
        <v>99199851</v>
      </c>
    </row>
    <row r="6" s="4" customFormat="1" spans="1:25">
      <c r="A6" s="4">
        <v>16593239470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44499</v>
      </c>
      <c r="G6" s="5">
        <v>44502</v>
      </c>
      <c r="H6" s="4">
        <v>1</v>
      </c>
      <c r="I6" s="4">
        <v>3</v>
      </c>
      <c r="J6" s="4">
        <v>3</v>
      </c>
      <c r="K6" s="4" t="s">
        <v>29</v>
      </c>
      <c r="L6" s="4">
        <v>216</v>
      </c>
      <c r="M6" s="4">
        <v>216</v>
      </c>
      <c r="N6" s="4" t="s">
        <v>43</v>
      </c>
      <c r="O6" s="4" t="s">
        <v>31</v>
      </c>
      <c r="P6" s="4" t="s">
        <v>32</v>
      </c>
      <c r="Q6" s="4">
        <v>0</v>
      </c>
      <c r="R6" s="6">
        <v>44488</v>
      </c>
      <c r="S6" s="5">
        <v>44505</v>
      </c>
      <c r="T6" s="4" t="s">
        <v>33</v>
      </c>
      <c r="U6" s="4">
        <v>216</v>
      </c>
      <c r="V6" s="4">
        <v>0</v>
      </c>
      <c r="W6" s="4">
        <v>0</v>
      </c>
      <c r="X6" s="4"/>
      <c r="Y6" s="4">
        <v>154821086</v>
      </c>
    </row>
    <row r="7" s="4" customFormat="1" spans="1:24">
      <c r="A7" s="4">
        <v>16594076245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44500</v>
      </c>
      <c r="G7" s="5">
        <v>44502</v>
      </c>
      <c r="H7" s="4">
        <v>1</v>
      </c>
      <c r="I7" s="4">
        <v>2</v>
      </c>
      <c r="J7" s="4">
        <v>2</v>
      </c>
      <c r="K7" s="4" t="s">
        <v>29</v>
      </c>
      <c r="L7" s="4">
        <v>374</v>
      </c>
      <c r="M7" s="4">
        <v>374</v>
      </c>
      <c r="N7" s="4" t="s">
        <v>46</v>
      </c>
      <c r="O7" s="4" t="s">
        <v>31</v>
      </c>
      <c r="P7" s="4" t="s">
        <v>32</v>
      </c>
      <c r="Q7" s="4">
        <v>0</v>
      </c>
      <c r="R7" s="6">
        <v>44488</v>
      </c>
      <c r="S7" s="5">
        <v>44505</v>
      </c>
      <c r="T7" s="4" t="s">
        <v>33</v>
      </c>
      <c r="U7" s="4">
        <v>374</v>
      </c>
      <c r="V7" s="4">
        <v>0</v>
      </c>
      <c r="W7" s="4">
        <v>0</v>
      </c>
      <c r="X7" s="4">
        <v>2280068</v>
      </c>
    </row>
    <row r="8" s="4" customFormat="1" spans="1:25">
      <c r="A8" s="4">
        <v>16602310961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44498</v>
      </c>
      <c r="G8" s="5">
        <v>44502</v>
      </c>
      <c r="H8" s="4">
        <v>1</v>
      </c>
      <c r="I8" s="4">
        <v>4</v>
      </c>
      <c r="J8" s="4">
        <v>4</v>
      </c>
      <c r="K8" s="4" t="s">
        <v>29</v>
      </c>
      <c r="L8" s="4">
        <v>368</v>
      </c>
      <c r="M8" s="4">
        <v>368</v>
      </c>
      <c r="N8" s="4" t="s">
        <v>49</v>
      </c>
      <c r="O8" s="4" t="s">
        <v>31</v>
      </c>
      <c r="P8" s="4" t="s">
        <v>32</v>
      </c>
      <c r="Q8" s="4">
        <v>0</v>
      </c>
      <c r="R8" s="6">
        <v>44489</v>
      </c>
      <c r="S8" s="5">
        <v>44505</v>
      </c>
      <c r="T8" s="4" t="s">
        <v>33</v>
      </c>
      <c r="U8" s="4">
        <v>368</v>
      </c>
      <c r="V8" s="4">
        <v>0</v>
      </c>
      <c r="W8" s="4">
        <v>0</v>
      </c>
      <c r="X8" s="4"/>
      <c r="Y8" s="4" t="s">
        <v>50</v>
      </c>
    </row>
    <row r="9" s="4" customFormat="1" spans="1:25">
      <c r="A9" s="4">
        <v>16612950898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44501</v>
      </c>
      <c r="G9" s="5">
        <v>44502</v>
      </c>
      <c r="H9" s="4">
        <v>1</v>
      </c>
      <c r="I9" s="4">
        <v>1</v>
      </c>
      <c r="J9" s="4">
        <v>1</v>
      </c>
      <c r="K9" s="4" t="s">
        <v>29</v>
      </c>
      <c r="L9" s="4">
        <v>260</v>
      </c>
      <c r="M9" s="4">
        <v>260</v>
      </c>
      <c r="N9" s="4" t="s">
        <v>53</v>
      </c>
      <c r="O9" s="4" t="s">
        <v>31</v>
      </c>
      <c r="P9" s="4" t="s">
        <v>32</v>
      </c>
      <c r="Q9" s="4">
        <v>0</v>
      </c>
      <c r="R9" s="6">
        <v>44490</v>
      </c>
      <c r="S9" s="5">
        <v>44505</v>
      </c>
      <c r="T9" s="4" t="s">
        <v>33</v>
      </c>
      <c r="U9" s="4">
        <v>260</v>
      </c>
      <c r="V9" s="4">
        <v>0</v>
      </c>
      <c r="W9" s="4">
        <v>0</v>
      </c>
      <c r="X9" s="4">
        <v>2281063</v>
      </c>
      <c r="Y9" s="4">
        <v>88591027</v>
      </c>
    </row>
    <row r="10" s="4" customFormat="1" spans="1:24">
      <c r="A10" s="4">
        <v>16637413724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44499</v>
      </c>
      <c r="G10" s="5">
        <v>44502</v>
      </c>
      <c r="H10" s="4">
        <v>1</v>
      </c>
      <c r="I10" s="4">
        <v>3</v>
      </c>
      <c r="J10" s="4">
        <v>3</v>
      </c>
      <c r="K10" s="4" t="s">
        <v>29</v>
      </c>
      <c r="L10" s="4">
        <v>90</v>
      </c>
      <c r="M10" s="4">
        <v>90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44492</v>
      </c>
      <c r="S10" s="5">
        <v>44505</v>
      </c>
      <c r="T10" s="4" t="s">
        <v>33</v>
      </c>
      <c r="U10" s="4">
        <v>90</v>
      </c>
      <c r="V10" s="4">
        <v>0</v>
      </c>
      <c r="W10" s="4">
        <v>0</v>
      </c>
      <c r="X10" s="4">
        <v>2282011</v>
      </c>
    </row>
    <row r="11" s="4" customFormat="1" spans="1:24">
      <c r="A11" s="4">
        <v>16647519706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44500</v>
      </c>
      <c r="G11" s="5">
        <v>44502</v>
      </c>
      <c r="H11" s="4">
        <v>1</v>
      </c>
      <c r="I11" s="4">
        <v>2</v>
      </c>
      <c r="J11" s="4">
        <v>2</v>
      </c>
      <c r="K11" s="4" t="s">
        <v>29</v>
      </c>
      <c r="L11" s="4">
        <v>60</v>
      </c>
      <c r="M11" s="4">
        <v>60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44493</v>
      </c>
      <c r="S11" s="5">
        <v>44505</v>
      </c>
      <c r="T11" s="4" t="s">
        <v>33</v>
      </c>
      <c r="U11" s="4">
        <v>60</v>
      </c>
      <c r="V11" s="4">
        <v>0</v>
      </c>
      <c r="W11" s="4">
        <v>0</v>
      </c>
      <c r="X11" s="4">
        <v>2282466</v>
      </c>
    </row>
    <row r="12" s="4" customFormat="1" spans="1:24">
      <c r="A12" s="4">
        <v>16647751769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44500</v>
      </c>
      <c r="G12" s="5">
        <v>44502</v>
      </c>
      <c r="H12" s="4">
        <v>1</v>
      </c>
      <c r="I12" s="4">
        <v>2</v>
      </c>
      <c r="J12" s="4">
        <v>2</v>
      </c>
      <c r="K12" s="4" t="s">
        <v>29</v>
      </c>
      <c r="L12" s="4">
        <v>102</v>
      </c>
      <c r="M12" s="4">
        <v>102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44493</v>
      </c>
      <c r="S12" s="5">
        <v>44505</v>
      </c>
      <c r="T12" s="4" t="s">
        <v>33</v>
      </c>
      <c r="U12" s="4">
        <v>102</v>
      </c>
      <c r="V12" s="4">
        <v>0</v>
      </c>
      <c r="W12" s="4">
        <v>0</v>
      </c>
      <c r="X12" s="4">
        <v>2282517</v>
      </c>
    </row>
    <row r="13" s="4" customFormat="1" spans="1:25">
      <c r="A13" s="4">
        <v>16657969384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44501</v>
      </c>
      <c r="G13" s="5">
        <v>44502</v>
      </c>
      <c r="H13" s="4">
        <v>1</v>
      </c>
      <c r="I13" s="4">
        <v>1</v>
      </c>
      <c r="J13" s="4">
        <v>1</v>
      </c>
      <c r="K13" s="4" t="s">
        <v>29</v>
      </c>
      <c r="L13" s="4">
        <v>45</v>
      </c>
      <c r="M13" s="4">
        <v>45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44494</v>
      </c>
      <c r="S13" s="5">
        <v>44505</v>
      </c>
      <c r="T13" s="4" t="s">
        <v>33</v>
      </c>
      <c r="U13" s="4">
        <v>45</v>
      </c>
      <c r="V13" s="4">
        <v>0</v>
      </c>
      <c r="W13" s="4">
        <v>0</v>
      </c>
      <c r="X13" s="4"/>
      <c r="Y13" s="4">
        <v>6810905</v>
      </c>
    </row>
    <row r="14" s="4" customFormat="1" spans="1:25">
      <c r="A14" s="4">
        <v>16666381469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44501</v>
      </c>
      <c r="G14" s="5">
        <v>44502</v>
      </c>
      <c r="H14" s="4">
        <v>1</v>
      </c>
      <c r="I14" s="4">
        <v>1</v>
      </c>
      <c r="J14" s="4">
        <v>1</v>
      </c>
      <c r="K14" s="4" t="s">
        <v>29</v>
      </c>
      <c r="L14" s="4">
        <v>235</v>
      </c>
      <c r="M14" s="4">
        <v>235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44495</v>
      </c>
      <c r="S14" s="5">
        <v>44505</v>
      </c>
      <c r="T14" s="4" t="s">
        <v>33</v>
      </c>
      <c r="U14" s="4">
        <v>235</v>
      </c>
      <c r="V14" s="4">
        <v>0</v>
      </c>
      <c r="W14" s="4">
        <v>0</v>
      </c>
      <c r="X14" s="4">
        <v>2283398</v>
      </c>
      <c r="Y14" s="4" t="s">
        <v>67</v>
      </c>
    </row>
    <row r="15" s="4" customFormat="1" spans="1:25">
      <c r="A15" s="4">
        <v>16666982937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44501</v>
      </c>
      <c r="G15" s="5">
        <v>44502</v>
      </c>
      <c r="H15" s="4">
        <v>1</v>
      </c>
      <c r="I15" s="4">
        <v>1</v>
      </c>
      <c r="J15" s="4">
        <v>1</v>
      </c>
      <c r="K15" s="4" t="s">
        <v>29</v>
      </c>
      <c r="L15" s="4">
        <v>47</v>
      </c>
      <c r="M15" s="4">
        <v>47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44495</v>
      </c>
      <c r="S15" s="5">
        <v>44505</v>
      </c>
      <c r="T15" s="4" t="s">
        <v>33</v>
      </c>
      <c r="U15" s="4">
        <v>47</v>
      </c>
      <c r="V15" s="4">
        <v>0</v>
      </c>
      <c r="W15" s="4">
        <v>0</v>
      </c>
      <c r="X15" s="4">
        <v>2283441</v>
      </c>
      <c r="Y15" s="4" t="s">
        <v>71</v>
      </c>
    </row>
    <row r="16" s="4" customFormat="1" spans="1:25">
      <c r="A16" s="4">
        <v>16668651667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44501</v>
      </c>
      <c r="G16" s="5">
        <v>44502</v>
      </c>
      <c r="H16" s="4">
        <v>1</v>
      </c>
      <c r="I16" s="4">
        <v>1</v>
      </c>
      <c r="J16" s="4">
        <v>1</v>
      </c>
      <c r="K16" s="4" t="s">
        <v>29</v>
      </c>
      <c r="L16" s="4">
        <v>53</v>
      </c>
      <c r="M16" s="4">
        <v>53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44495</v>
      </c>
      <c r="S16" s="5">
        <v>44505</v>
      </c>
      <c r="T16" s="4" t="s">
        <v>33</v>
      </c>
      <c r="U16" s="4">
        <v>53</v>
      </c>
      <c r="V16" s="4">
        <v>0</v>
      </c>
      <c r="W16" s="4">
        <v>0</v>
      </c>
      <c r="X16" s="4">
        <v>2283563</v>
      </c>
      <c r="Y16" s="4" t="s">
        <v>75</v>
      </c>
    </row>
    <row r="17" s="4" customFormat="1" spans="1:25">
      <c r="A17" s="4">
        <v>16669142944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44500</v>
      </c>
      <c r="G17" s="5">
        <v>44502</v>
      </c>
      <c r="H17" s="4">
        <v>1</v>
      </c>
      <c r="I17" s="4">
        <v>2</v>
      </c>
      <c r="J17" s="4">
        <v>2</v>
      </c>
      <c r="K17" s="4" t="s">
        <v>29</v>
      </c>
      <c r="L17" s="4">
        <v>352</v>
      </c>
      <c r="M17" s="4">
        <v>352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44495</v>
      </c>
      <c r="S17" s="5">
        <v>44505</v>
      </c>
      <c r="T17" s="4" t="s">
        <v>33</v>
      </c>
      <c r="U17" s="4">
        <v>352</v>
      </c>
      <c r="V17" s="4">
        <v>0</v>
      </c>
      <c r="W17" s="4">
        <v>0</v>
      </c>
      <c r="X17" s="4">
        <v>2283606</v>
      </c>
      <c r="Y17" s="4">
        <v>93201907</v>
      </c>
    </row>
    <row r="18" s="4" customFormat="1" spans="1:25">
      <c r="A18" s="4">
        <v>16670449070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44501</v>
      </c>
      <c r="G18" s="5">
        <v>44502</v>
      </c>
      <c r="H18" s="4">
        <v>1</v>
      </c>
      <c r="I18" s="4">
        <v>1</v>
      </c>
      <c r="J18" s="4">
        <v>1</v>
      </c>
      <c r="K18" s="4" t="s">
        <v>29</v>
      </c>
      <c r="L18" s="4">
        <v>82</v>
      </c>
      <c r="M18" s="4">
        <v>82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44496</v>
      </c>
      <c r="S18" s="5">
        <v>44505</v>
      </c>
      <c r="T18" s="4" t="s">
        <v>33</v>
      </c>
      <c r="U18" s="4">
        <v>82</v>
      </c>
      <c r="V18" s="4">
        <v>0</v>
      </c>
      <c r="W18" s="4">
        <v>0</v>
      </c>
      <c r="X18" s="4">
        <v>2283832</v>
      </c>
      <c r="Y18" s="4">
        <v>119745</v>
      </c>
    </row>
    <row r="19" s="4" customFormat="1" spans="1:25">
      <c r="A19" s="4">
        <v>16690779561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44501</v>
      </c>
      <c r="G19" s="5">
        <v>44502</v>
      </c>
      <c r="H19" s="4">
        <v>1</v>
      </c>
      <c r="I19" s="4">
        <v>1</v>
      </c>
      <c r="J19" s="4">
        <v>1</v>
      </c>
      <c r="K19" s="4" t="s">
        <v>29</v>
      </c>
      <c r="L19" s="4">
        <v>66</v>
      </c>
      <c r="M19" s="4">
        <v>66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44498</v>
      </c>
      <c r="S19" s="5">
        <v>44505</v>
      </c>
      <c r="T19" s="4" t="s">
        <v>33</v>
      </c>
      <c r="U19" s="4">
        <v>66</v>
      </c>
      <c r="V19" s="4">
        <v>0</v>
      </c>
      <c r="W19" s="4">
        <v>0</v>
      </c>
      <c r="X19" s="4">
        <v>2284838</v>
      </c>
      <c r="Y19" s="4" t="s">
        <v>85</v>
      </c>
    </row>
    <row r="20" s="4" customFormat="1" spans="1:25">
      <c r="A20" s="4">
        <v>16694702381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44501</v>
      </c>
      <c r="G20" s="5">
        <v>44502</v>
      </c>
      <c r="H20" s="4">
        <v>1</v>
      </c>
      <c r="I20" s="4">
        <v>1</v>
      </c>
      <c r="J20" s="4">
        <v>1</v>
      </c>
      <c r="K20" s="4" t="s">
        <v>29</v>
      </c>
      <c r="L20" s="4">
        <v>98</v>
      </c>
      <c r="M20" s="4">
        <v>98</v>
      </c>
      <c r="N20" s="4" t="s">
        <v>88</v>
      </c>
      <c r="O20" s="4" t="s">
        <v>31</v>
      </c>
      <c r="P20" s="4" t="s">
        <v>32</v>
      </c>
      <c r="Q20" s="4">
        <v>0</v>
      </c>
      <c r="R20" s="6">
        <v>44498</v>
      </c>
      <c r="S20" s="5">
        <v>44505</v>
      </c>
      <c r="T20" s="4" t="s">
        <v>33</v>
      </c>
      <c r="U20" s="4">
        <v>98</v>
      </c>
      <c r="V20" s="4">
        <v>0</v>
      </c>
      <c r="W20" s="4">
        <v>0</v>
      </c>
      <c r="X20" s="4">
        <v>2285500</v>
      </c>
      <c r="Y20" s="4" t="s">
        <v>89</v>
      </c>
    </row>
    <row r="21" s="4" customFormat="1" spans="1:25">
      <c r="A21" s="4">
        <v>16695428219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44501</v>
      </c>
      <c r="G21" s="5">
        <v>44502</v>
      </c>
      <c r="H21" s="4">
        <v>1</v>
      </c>
      <c r="I21" s="4">
        <v>1</v>
      </c>
      <c r="J21" s="4">
        <v>1</v>
      </c>
      <c r="K21" s="4" t="s">
        <v>29</v>
      </c>
      <c r="L21" s="4">
        <v>144</v>
      </c>
      <c r="M21" s="4">
        <v>144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44499</v>
      </c>
      <c r="S21" s="5">
        <v>44505</v>
      </c>
      <c r="T21" s="4" t="s">
        <v>33</v>
      </c>
      <c r="U21" s="4">
        <v>144</v>
      </c>
      <c r="V21" s="4">
        <v>0</v>
      </c>
      <c r="W21" s="4">
        <v>0</v>
      </c>
      <c r="X21" s="4"/>
      <c r="Y21" s="4">
        <v>96460195</v>
      </c>
    </row>
    <row r="22" s="4" customFormat="1" spans="1:25">
      <c r="A22" s="4">
        <v>16707891453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44501</v>
      </c>
      <c r="G22" s="5">
        <v>44502</v>
      </c>
      <c r="H22" s="4">
        <v>1</v>
      </c>
      <c r="I22" s="4">
        <v>1</v>
      </c>
      <c r="J22" s="4">
        <v>1</v>
      </c>
      <c r="K22" s="4" t="s">
        <v>29</v>
      </c>
      <c r="L22" s="4">
        <v>144</v>
      </c>
      <c r="M22" s="4">
        <v>144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44500</v>
      </c>
      <c r="S22" s="5">
        <v>44505</v>
      </c>
      <c r="T22" s="4" t="s">
        <v>33</v>
      </c>
      <c r="U22" s="4">
        <v>144</v>
      </c>
      <c r="V22" s="4">
        <v>0</v>
      </c>
      <c r="W22" s="4">
        <v>0</v>
      </c>
      <c r="X22" s="4">
        <v>2286389</v>
      </c>
      <c r="Y22" s="4">
        <v>97297548</v>
      </c>
    </row>
    <row r="23" s="4" customFormat="1" spans="1:25">
      <c r="A23" s="4">
        <v>16711186802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44501</v>
      </c>
      <c r="G23" s="5">
        <v>44502</v>
      </c>
      <c r="H23" s="4">
        <v>1</v>
      </c>
      <c r="I23" s="4">
        <v>1</v>
      </c>
      <c r="J23" s="4">
        <v>1</v>
      </c>
      <c r="K23" s="4" t="s">
        <v>29</v>
      </c>
      <c r="L23" s="4">
        <v>78</v>
      </c>
      <c r="M23" s="4">
        <v>78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44501</v>
      </c>
      <c r="S23" s="5">
        <v>44505</v>
      </c>
      <c r="T23" s="4" t="s">
        <v>33</v>
      </c>
      <c r="U23" s="4">
        <v>78</v>
      </c>
      <c r="V23" s="4">
        <v>0</v>
      </c>
      <c r="W23" s="4">
        <v>0</v>
      </c>
      <c r="X23" s="4">
        <v>2286931</v>
      </c>
      <c r="Y23" s="4">
        <v>35452808</v>
      </c>
    </row>
    <row r="24" s="4" customFormat="1" spans="1:24">
      <c r="A24" s="4">
        <v>16721548292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44501</v>
      </c>
      <c r="G24" s="5">
        <v>44502</v>
      </c>
      <c r="H24" s="4">
        <v>1</v>
      </c>
      <c r="I24" s="4">
        <v>1</v>
      </c>
      <c r="J24" s="4">
        <v>1</v>
      </c>
      <c r="K24" s="4" t="s">
        <v>29</v>
      </c>
      <c r="L24" s="4">
        <v>112</v>
      </c>
      <c r="M24" s="4">
        <v>112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44501</v>
      </c>
      <c r="S24" s="5">
        <v>44505</v>
      </c>
      <c r="T24" s="4" t="s">
        <v>33</v>
      </c>
      <c r="U24" s="4">
        <v>112</v>
      </c>
      <c r="V24" s="4">
        <v>0</v>
      </c>
      <c r="W24" s="4">
        <v>0</v>
      </c>
      <c r="X24" s="4">
        <v>2287114</v>
      </c>
    </row>
    <row r="25" s="4" customFormat="1" spans="1:25">
      <c r="A25" s="4">
        <v>16723118999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44501</v>
      </c>
      <c r="G25" s="5">
        <v>44502</v>
      </c>
      <c r="H25" s="4">
        <v>1</v>
      </c>
      <c r="I25" s="4">
        <v>1</v>
      </c>
      <c r="J25" s="4">
        <v>1</v>
      </c>
      <c r="K25" s="4" t="s">
        <v>29</v>
      </c>
      <c r="L25" s="4">
        <v>291</v>
      </c>
      <c r="M25" s="4">
        <v>291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44501</v>
      </c>
      <c r="S25" s="5">
        <v>44505</v>
      </c>
      <c r="T25" s="4" t="s">
        <v>33</v>
      </c>
      <c r="U25" s="4">
        <v>291</v>
      </c>
      <c r="V25" s="4">
        <v>0</v>
      </c>
      <c r="W25" s="4">
        <v>0</v>
      </c>
      <c r="X25" s="4"/>
      <c r="Y25" s="4">
        <v>99854593</v>
      </c>
    </row>
    <row r="26" s="4" customFormat="1" spans="1:25">
      <c r="A26" s="4">
        <v>16540507515</v>
      </c>
      <c r="B26" s="4" t="s">
        <v>25</v>
      </c>
      <c r="C26" s="4" t="s">
        <v>103</v>
      </c>
      <c r="D26" s="4" t="s">
        <v>104</v>
      </c>
      <c r="E26" s="4" t="s">
        <v>105</v>
      </c>
      <c r="F26" s="5">
        <v>44500</v>
      </c>
      <c r="G26" s="5">
        <v>44501</v>
      </c>
      <c r="H26" s="4">
        <v>1</v>
      </c>
      <c r="I26" s="4">
        <v>1</v>
      </c>
      <c r="J26" s="4">
        <v>1</v>
      </c>
      <c r="K26" s="4" t="s">
        <v>29</v>
      </c>
      <c r="L26" s="4">
        <v>-81</v>
      </c>
      <c r="M26" s="4">
        <v>-81</v>
      </c>
      <c r="N26" s="4" t="s">
        <v>106</v>
      </c>
      <c r="O26" s="4" t="s">
        <v>31</v>
      </c>
      <c r="P26" s="4" t="s">
        <v>32</v>
      </c>
      <c r="Q26" s="4">
        <v>0</v>
      </c>
      <c r="R26" s="6">
        <v>44483</v>
      </c>
      <c r="S26" s="5">
        <v>44505</v>
      </c>
      <c r="T26" s="4" t="s">
        <v>33</v>
      </c>
      <c r="U26" s="4">
        <v>-81</v>
      </c>
      <c r="V26" s="4">
        <v>0</v>
      </c>
      <c r="W26" s="4">
        <v>0</v>
      </c>
      <c r="X26" s="4">
        <v>2277181</v>
      </c>
      <c r="Y26" s="4">
        <v>82318654</v>
      </c>
    </row>
    <row r="27" s="4" customFormat="1" spans="1:25">
      <c r="A27" s="4">
        <v>16220829096</v>
      </c>
      <c r="B27" s="4" t="s">
        <v>25</v>
      </c>
      <c r="C27" s="4" t="s">
        <v>107</v>
      </c>
      <c r="D27" s="4" t="s">
        <v>108</v>
      </c>
      <c r="E27" s="4" t="s">
        <v>109</v>
      </c>
      <c r="F27" s="5">
        <v>44445</v>
      </c>
      <c r="G27" s="5">
        <v>44446</v>
      </c>
      <c r="H27" s="4">
        <v>1</v>
      </c>
      <c r="I27" s="4">
        <v>1</v>
      </c>
      <c r="J27" s="4">
        <v>1</v>
      </c>
      <c r="K27" s="4" t="s">
        <v>29</v>
      </c>
      <c r="L27" s="4">
        <v>49.59</v>
      </c>
      <c r="M27" s="4">
        <v>49.59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44445</v>
      </c>
      <c r="S27" s="5">
        <v>44505</v>
      </c>
      <c r="T27" s="4" t="s">
        <v>33</v>
      </c>
      <c r="U27" s="4">
        <v>49.59</v>
      </c>
      <c r="V27" s="4">
        <v>0</v>
      </c>
      <c r="W27" s="4">
        <v>0</v>
      </c>
      <c r="X27" s="4">
        <v>2245119</v>
      </c>
      <c r="Y27" s="4">
        <v>2352155326</v>
      </c>
    </row>
    <row r="28" s="4" customFormat="1" spans="1:25">
      <c r="A28" s="4">
        <v>16184561202</v>
      </c>
      <c r="B28" s="4" t="s">
        <v>25</v>
      </c>
      <c r="C28" s="4" t="s">
        <v>107</v>
      </c>
      <c r="D28" s="4" t="s">
        <v>111</v>
      </c>
      <c r="E28" s="4" t="s">
        <v>112</v>
      </c>
      <c r="F28" s="5">
        <v>44443</v>
      </c>
      <c r="G28" s="5">
        <v>44444</v>
      </c>
      <c r="H28" s="4">
        <v>1</v>
      </c>
      <c r="I28" s="4">
        <v>1</v>
      </c>
      <c r="J28" s="4">
        <v>1</v>
      </c>
      <c r="K28" s="4" t="s">
        <v>29</v>
      </c>
      <c r="L28" s="4">
        <v>98.97</v>
      </c>
      <c r="M28" s="4">
        <v>98.97</v>
      </c>
      <c r="N28" s="4" t="s">
        <v>113</v>
      </c>
      <c r="O28" s="4" t="s">
        <v>31</v>
      </c>
      <c r="P28" s="4" t="s">
        <v>32</v>
      </c>
      <c r="Q28" s="4">
        <v>0</v>
      </c>
      <c r="R28" s="6">
        <v>44440</v>
      </c>
      <c r="S28" s="5">
        <v>44505</v>
      </c>
      <c r="T28" s="4" t="s">
        <v>33</v>
      </c>
      <c r="U28" s="4">
        <v>98.97</v>
      </c>
      <c r="V28" s="4">
        <v>0</v>
      </c>
      <c r="W28" s="4">
        <v>0</v>
      </c>
      <c r="X28" s="4">
        <v>2239879</v>
      </c>
      <c r="Y28" s="4">
        <v>42683630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34" sqref="A34:E37"/>
    </sheetView>
  </sheetViews>
  <sheetFormatPr defaultColWidth="9" defaultRowHeight="13.5"/>
  <cols>
    <col min="1" max="1" width="13.25" style="4" customWidth="1"/>
    <col min="2" max="2" width="11.5" style="4"/>
    <col min="3" max="3" width="10.37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4">
        <v>16232335078</v>
      </c>
      <c r="B2" s="5">
        <v>44501</v>
      </c>
      <c r="C2" s="5">
        <v>44502</v>
      </c>
      <c r="D2" s="4">
        <v>223</v>
      </c>
      <c r="E2" s="4" t="str">
        <f>VLOOKUP(A2,HOP!A:L,12,0)</f>
        <v>223.00</v>
      </c>
      <c r="F2" s="4" t="str">
        <f>VLOOKUP(A2,HOP!A:C,3,0)</f>
        <v>2246982</v>
      </c>
      <c r="G2" s="4">
        <f>D2-E2</f>
        <v>0</v>
      </c>
      <c r="H2" s="4" t="str">
        <f>$H$1&amp;F2</f>
        <v>，2246982</v>
      </c>
      <c r="I2" s="4" t="str">
        <f>VLOOKUP(A2,HOP!A:T,20,0)</f>
        <v>直连</v>
      </c>
    </row>
    <row r="3" s="4" customFormat="1" spans="1:9">
      <c r="A3" s="4">
        <v>16302934290</v>
      </c>
      <c r="B3" s="5">
        <v>44499</v>
      </c>
      <c r="C3" s="5">
        <v>44502</v>
      </c>
      <c r="D3" s="4">
        <v>370</v>
      </c>
      <c r="E3" s="4" t="str">
        <f>VLOOKUP(A3,HOP!A:L,12,0)</f>
        <v>370.00</v>
      </c>
      <c r="F3" s="4" t="str">
        <f>VLOOKUP(A3,HOP!A:C,3,0)</f>
        <v>2256367</v>
      </c>
      <c r="G3" s="4">
        <f t="shared" ref="G3:G28" si="0">D3-E3</f>
        <v>0</v>
      </c>
      <c r="H3" s="4" t="str">
        <f t="shared" ref="H3:H28" si="1">$H$1&amp;F3</f>
        <v>，2256367</v>
      </c>
      <c r="I3" s="4" t="str">
        <f>VLOOKUP(A3,HOP!A:T,20,0)</f>
        <v>直连</v>
      </c>
    </row>
    <row r="4" s="4" customFormat="1" spans="1:9">
      <c r="A4" s="4">
        <v>16583098531</v>
      </c>
      <c r="B4" s="5">
        <v>44494</v>
      </c>
      <c r="C4" s="5">
        <v>44502</v>
      </c>
      <c r="D4" s="4">
        <v>887</v>
      </c>
      <c r="E4" s="4" t="str">
        <f>VLOOKUP(A4,HOP!A:L,12,0)</f>
        <v>887.00</v>
      </c>
      <c r="F4" s="4" t="str">
        <f>VLOOKUP(A4,HOP!A:C,3,0)</f>
        <v>2279232</v>
      </c>
      <c r="G4" s="4">
        <f t="shared" si="0"/>
        <v>0</v>
      </c>
      <c r="H4" s="4" t="str">
        <f t="shared" si="1"/>
        <v>，2279232</v>
      </c>
      <c r="I4" s="4" t="str">
        <f>VLOOKUP(A4,HOP!A:T,20,0)</f>
        <v>直连</v>
      </c>
    </row>
    <row r="5" s="4" customFormat="1" spans="1:9">
      <c r="A5" s="4">
        <v>16592952313</v>
      </c>
      <c r="B5" s="5">
        <v>44501</v>
      </c>
      <c r="C5" s="5">
        <v>44502</v>
      </c>
      <c r="D5" s="4">
        <v>223</v>
      </c>
      <c r="E5" s="4" t="str">
        <f>VLOOKUP(A5,HOP!A:L,12,0)</f>
        <v>223.00</v>
      </c>
      <c r="F5" s="4" t="str">
        <f>VLOOKUP(A5,HOP!A:C,3,0)</f>
        <v>2279930</v>
      </c>
      <c r="G5" s="4">
        <f t="shared" si="0"/>
        <v>0</v>
      </c>
      <c r="H5" s="4" t="str">
        <f t="shared" si="1"/>
        <v>，2279930</v>
      </c>
      <c r="I5" s="4" t="str">
        <f>VLOOKUP(A5,HOP!A:T,20,0)</f>
        <v>直连</v>
      </c>
    </row>
    <row r="6" s="4" customFormat="1" spans="1:9">
      <c r="A6" s="4">
        <v>16593239470</v>
      </c>
      <c r="B6" s="5">
        <v>44499</v>
      </c>
      <c r="C6" s="5">
        <v>44502</v>
      </c>
      <c r="D6" s="4">
        <v>216</v>
      </c>
      <c r="E6" s="4" t="str">
        <f>VLOOKUP(A6,HOP!A:L,12,0)</f>
        <v>216.00</v>
      </c>
      <c r="F6" s="4" t="str">
        <f>VLOOKUP(A6,HOP!A:C,3,0)</f>
        <v>2279969</v>
      </c>
      <c r="G6" s="4">
        <f t="shared" si="0"/>
        <v>0</v>
      </c>
      <c r="H6" s="4" t="str">
        <f t="shared" si="1"/>
        <v>，2279969</v>
      </c>
      <c r="I6" s="4" t="str">
        <f>VLOOKUP(A6,HOP!A:T,20,0)</f>
        <v>直连</v>
      </c>
    </row>
    <row r="7" s="4" customFormat="1" spans="1:9">
      <c r="A7" s="4">
        <v>16594076245</v>
      </c>
      <c r="B7" s="5">
        <v>44500</v>
      </c>
      <c r="C7" s="5">
        <v>44502</v>
      </c>
      <c r="D7" s="4">
        <v>374</v>
      </c>
      <c r="E7" s="4" t="str">
        <f>VLOOKUP(A7,HOP!A:L,12,0)</f>
        <v>374.00</v>
      </c>
      <c r="F7" s="4" t="str">
        <f>VLOOKUP(A7,HOP!A:C,3,0)</f>
        <v>2280068</v>
      </c>
      <c r="G7" s="4">
        <f t="shared" si="0"/>
        <v>0</v>
      </c>
      <c r="H7" s="4" t="str">
        <f t="shared" si="1"/>
        <v>，2280068</v>
      </c>
      <c r="I7" s="4" t="str">
        <f>VLOOKUP(A7,HOP!A:T,20,0)</f>
        <v>直连</v>
      </c>
    </row>
    <row r="8" s="4" customFormat="1" spans="1:9">
      <c r="A8" s="4">
        <v>16602310961</v>
      </c>
      <c r="B8" s="5">
        <v>44498</v>
      </c>
      <c r="C8" s="5">
        <v>44502</v>
      </c>
      <c r="D8" s="4">
        <v>368</v>
      </c>
      <c r="E8" s="4" t="str">
        <f>VLOOKUP(A8,HOP!A:L,12,0)</f>
        <v>368.00</v>
      </c>
      <c r="F8" s="4" t="str">
        <f>VLOOKUP(A8,HOP!A:C,3,0)</f>
        <v>2280468</v>
      </c>
      <c r="G8" s="4">
        <f t="shared" si="0"/>
        <v>0</v>
      </c>
      <c r="H8" s="4" t="str">
        <f t="shared" si="1"/>
        <v>，2280468</v>
      </c>
      <c r="I8" s="4" t="str">
        <f>VLOOKUP(A8,HOP!A:T,20,0)</f>
        <v>直连</v>
      </c>
    </row>
    <row r="9" s="4" customFormat="1" spans="1:9">
      <c r="A9" s="4">
        <v>16612950898</v>
      </c>
      <c r="B9" s="5">
        <v>44501</v>
      </c>
      <c r="C9" s="5">
        <v>44502</v>
      </c>
      <c r="D9" s="4">
        <v>260</v>
      </c>
      <c r="E9" s="4" t="str">
        <f>VLOOKUP(A9,HOP!A:L,12,0)</f>
        <v>260.00</v>
      </c>
      <c r="F9" s="4" t="str">
        <f>VLOOKUP(A9,HOP!A:C,3,0)</f>
        <v>2281063</v>
      </c>
      <c r="G9" s="4">
        <f t="shared" si="0"/>
        <v>0</v>
      </c>
      <c r="H9" s="4" t="str">
        <f t="shared" si="1"/>
        <v>，2281063</v>
      </c>
      <c r="I9" s="4" t="str">
        <f>VLOOKUP(A9,HOP!A:T,20,0)</f>
        <v>直连</v>
      </c>
    </row>
    <row r="10" s="4" customFormat="1" spans="1:9">
      <c r="A10" s="4">
        <v>16637413724</v>
      </c>
      <c r="B10" s="5">
        <v>44499</v>
      </c>
      <c r="C10" s="5">
        <v>44502</v>
      </c>
      <c r="D10" s="4">
        <v>90</v>
      </c>
      <c r="E10" s="4" t="str">
        <f>VLOOKUP(A10,HOP!A:L,12,0)</f>
        <v>90.00</v>
      </c>
      <c r="F10" s="4" t="str">
        <f>VLOOKUP(A10,HOP!A:C,3,0)</f>
        <v>2282011</v>
      </c>
      <c r="G10" s="4">
        <f t="shared" si="0"/>
        <v>0</v>
      </c>
      <c r="H10" s="4" t="str">
        <f t="shared" si="1"/>
        <v>，2282011</v>
      </c>
      <c r="I10" s="4" t="str">
        <f>VLOOKUP(A10,HOP!A:T,20,0)</f>
        <v>直连</v>
      </c>
    </row>
    <row r="11" s="4" customFormat="1" spans="1:9">
      <c r="A11" s="4">
        <v>16647519706</v>
      </c>
      <c r="B11" s="5">
        <v>44500</v>
      </c>
      <c r="C11" s="5">
        <v>44502</v>
      </c>
      <c r="D11" s="4">
        <v>60</v>
      </c>
      <c r="E11" s="4" t="str">
        <f>VLOOKUP(A11,HOP!A:L,12,0)</f>
        <v>60.00</v>
      </c>
      <c r="F11" s="4" t="str">
        <f>VLOOKUP(A11,HOP!A:C,3,0)</f>
        <v>2282466</v>
      </c>
      <c r="G11" s="4">
        <f t="shared" si="0"/>
        <v>0</v>
      </c>
      <c r="H11" s="4" t="str">
        <f t="shared" si="1"/>
        <v>，2282466</v>
      </c>
      <c r="I11" s="4" t="str">
        <f>VLOOKUP(A11,HOP!A:T,20,0)</f>
        <v>直连</v>
      </c>
    </row>
    <row r="12" s="4" customFormat="1" spans="1:9">
      <c r="A12" s="4">
        <v>16647751769</v>
      </c>
      <c r="B12" s="5">
        <v>44500</v>
      </c>
      <c r="C12" s="5">
        <v>44502</v>
      </c>
      <c r="D12" s="4">
        <v>102</v>
      </c>
      <c r="E12" s="4" t="str">
        <f>VLOOKUP(A12,HOP!A:L,12,0)</f>
        <v>102.00</v>
      </c>
      <c r="F12" s="4" t="str">
        <f>VLOOKUP(A12,HOP!A:C,3,0)</f>
        <v>2282517</v>
      </c>
      <c r="G12" s="4">
        <f t="shared" si="0"/>
        <v>0</v>
      </c>
      <c r="H12" s="4" t="str">
        <f t="shared" si="1"/>
        <v>，2282517</v>
      </c>
      <c r="I12" s="4" t="str">
        <f>VLOOKUP(A12,HOP!A:T,20,0)</f>
        <v>直连</v>
      </c>
    </row>
    <row r="13" s="4" customFormat="1" spans="1:9">
      <c r="A13" s="4">
        <v>16657969384</v>
      </c>
      <c r="B13" s="5">
        <v>44501</v>
      </c>
      <c r="C13" s="5">
        <v>44502</v>
      </c>
      <c r="D13" s="4">
        <v>45</v>
      </c>
      <c r="E13" s="4" t="str">
        <f>VLOOKUP(A13,HOP!A:L,12,0)</f>
        <v>45.00</v>
      </c>
      <c r="F13" s="4" t="str">
        <f>VLOOKUP(A13,HOP!A:C,3,0)</f>
        <v>2283059</v>
      </c>
      <c r="G13" s="4">
        <f t="shared" si="0"/>
        <v>0</v>
      </c>
      <c r="H13" s="4" t="str">
        <f t="shared" si="1"/>
        <v>，2283059</v>
      </c>
      <c r="I13" s="4" t="str">
        <f>VLOOKUP(A13,HOP!A:T,20,0)</f>
        <v>直连</v>
      </c>
    </row>
    <row r="14" s="4" customFormat="1" spans="1:9">
      <c r="A14" s="4">
        <v>16666381469</v>
      </c>
      <c r="B14" s="5">
        <v>44501</v>
      </c>
      <c r="C14" s="5">
        <v>44502</v>
      </c>
      <c r="D14" s="4">
        <v>235</v>
      </c>
      <c r="E14" s="4" t="str">
        <f>VLOOKUP(A14,HOP!A:L,12,0)</f>
        <v>235.00</v>
      </c>
      <c r="F14" s="4" t="str">
        <f>VLOOKUP(A14,HOP!A:C,3,0)</f>
        <v>2283398</v>
      </c>
      <c r="G14" s="4">
        <f t="shared" si="0"/>
        <v>0</v>
      </c>
      <c r="H14" s="4" t="str">
        <f t="shared" si="1"/>
        <v>，2283398</v>
      </c>
      <c r="I14" s="4" t="str">
        <f>VLOOKUP(A14,HOP!A:T,20,0)</f>
        <v>直连</v>
      </c>
    </row>
    <row r="15" s="4" customFormat="1" spans="1:9">
      <c r="A15" s="4">
        <v>16666982937</v>
      </c>
      <c r="B15" s="5">
        <v>44501</v>
      </c>
      <c r="C15" s="5">
        <v>44502</v>
      </c>
      <c r="D15" s="4">
        <v>47</v>
      </c>
      <c r="E15" s="4" t="str">
        <f>VLOOKUP(A15,HOP!A:L,12,0)</f>
        <v>47.00</v>
      </c>
      <c r="F15" s="4" t="str">
        <f>VLOOKUP(A15,HOP!A:C,3,0)</f>
        <v>2283441</v>
      </c>
      <c r="G15" s="4">
        <f t="shared" si="0"/>
        <v>0</v>
      </c>
      <c r="H15" s="4" t="str">
        <f t="shared" si="1"/>
        <v>，2283441</v>
      </c>
      <c r="I15" s="4" t="str">
        <f>VLOOKUP(A15,HOP!A:T,20,0)</f>
        <v>直连</v>
      </c>
    </row>
    <row r="16" s="4" customFormat="1" spans="1:9">
      <c r="A16" s="4">
        <v>16668651667</v>
      </c>
      <c r="B16" s="5">
        <v>44501</v>
      </c>
      <c r="C16" s="5">
        <v>44502</v>
      </c>
      <c r="D16" s="4">
        <v>53</v>
      </c>
      <c r="E16" s="4" t="str">
        <f>VLOOKUP(A16,HOP!A:L,12,0)</f>
        <v>53.00</v>
      </c>
      <c r="F16" s="4" t="str">
        <f>VLOOKUP(A16,HOP!A:C,3,0)</f>
        <v>2283563</v>
      </c>
      <c r="G16" s="4">
        <f t="shared" si="0"/>
        <v>0</v>
      </c>
      <c r="H16" s="4" t="str">
        <f t="shared" si="1"/>
        <v>，2283563</v>
      </c>
      <c r="I16" s="4" t="str">
        <f>VLOOKUP(A16,HOP!A:T,20,0)</f>
        <v>直连</v>
      </c>
    </row>
    <row r="17" s="4" customFormat="1" spans="1:9">
      <c r="A17" s="4">
        <v>16669142944</v>
      </c>
      <c r="B17" s="5">
        <v>44500</v>
      </c>
      <c r="C17" s="5">
        <v>44502</v>
      </c>
      <c r="D17" s="4">
        <v>352</v>
      </c>
      <c r="E17" s="4" t="str">
        <f>VLOOKUP(A17,HOP!A:L,12,0)</f>
        <v>352.00</v>
      </c>
      <c r="F17" s="4" t="str">
        <f>VLOOKUP(A17,HOP!A:C,3,0)</f>
        <v>2283606</v>
      </c>
      <c r="G17" s="4">
        <f t="shared" si="0"/>
        <v>0</v>
      </c>
      <c r="H17" s="4" t="str">
        <f t="shared" si="1"/>
        <v>，2283606</v>
      </c>
      <c r="I17" s="4" t="str">
        <f>VLOOKUP(A17,HOP!A:T,20,0)</f>
        <v>直连</v>
      </c>
    </row>
    <row r="18" s="4" customFormat="1" spans="1:9">
      <c r="A18" s="4">
        <v>16670449070</v>
      </c>
      <c r="B18" s="5">
        <v>44501</v>
      </c>
      <c r="C18" s="5">
        <v>44502</v>
      </c>
      <c r="D18" s="4">
        <v>82</v>
      </c>
      <c r="E18" s="4" t="str">
        <f>VLOOKUP(A18,HOP!A:L,12,0)</f>
        <v>82.00</v>
      </c>
      <c r="F18" s="4" t="str">
        <f>VLOOKUP(A18,HOP!A:C,3,0)</f>
        <v>2283832</v>
      </c>
      <c r="G18" s="4">
        <f t="shared" si="0"/>
        <v>0</v>
      </c>
      <c r="H18" s="4" t="str">
        <f t="shared" si="1"/>
        <v>，2283832</v>
      </c>
      <c r="I18" s="4" t="str">
        <f>VLOOKUP(A18,HOP!A:T,20,0)</f>
        <v>直连</v>
      </c>
    </row>
    <row r="19" s="4" customFormat="1" spans="1:9">
      <c r="A19" s="4">
        <v>16690779561</v>
      </c>
      <c r="B19" s="5">
        <v>44501</v>
      </c>
      <c r="C19" s="5">
        <v>44502</v>
      </c>
      <c r="D19" s="4">
        <v>66</v>
      </c>
      <c r="E19" s="4" t="str">
        <f>VLOOKUP(A19,HOP!A:L,12,0)</f>
        <v>66.00</v>
      </c>
      <c r="F19" s="4" t="str">
        <f>VLOOKUP(A19,HOP!A:C,3,0)</f>
        <v>2284838</v>
      </c>
      <c r="G19" s="4">
        <f t="shared" si="0"/>
        <v>0</v>
      </c>
      <c r="H19" s="4" t="str">
        <f t="shared" si="1"/>
        <v>，2284838</v>
      </c>
      <c r="I19" s="4" t="str">
        <f>VLOOKUP(A19,HOP!A:T,20,0)</f>
        <v>直连</v>
      </c>
    </row>
    <row r="20" s="4" customFormat="1" spans="1:9">
      <c r="A20" s="4">
        <v>16694702381</v>
      </c>
      <c r="B20" s="5">
        <v>44501</v>
      </c>
      <c r="C20" s="5">
        <v>44502</v>
      </c>
      <c r="D20" s="4">
        <v>98</v>
      </c>
      <c r="E20" s="4" t="str">
        <f>VLOOKUP(A20,HOP!A:L,12,0)</f>
        <v>98.00</v>
      </c>
      <c r="F20" s="4" t="str">
        <f>VLOOKUP(A20,HOP!A:C,3,0)</f>
        <v>2285500</v>
      </c>
      <c r="G20" s="4">
        <f t="shared" si="0"/>
        <v>0</v>
      </c>
      <c r="H20" s="4" t="str">
        <f t="shared" si="1"/>
        <v>，2285500</v>
      </c>
      <c r="I20" s="4" t="str">
        <f>VLOOKUP(A20,HOP!A:T,20,0)</f>
        <v>直连</v>
      </c>
    </row>
    <row r="21" s="4" customFormat="1" spans="1:9">
      <c r="A21" s="4">
        <v>16695428219</v>
      </c>
      <c r="B21" s="5">
        <v>44501</v>
      </c>
      <c r="C21" s="5">
        <v>44502</v>
      </c>
      <c r="D21" s="4">
        <v>144</v>
      </c>
      <c r="E21" s="4" t="str">
        <f>VLOOKUP(A21,HOP!A:L,12,0)</f>
        <v>144.00</v>
      </c>
      <c r="F21" s="4" t="str">
        <f>VLOOKUP(A21,HOP!A:C,3,0)</f>
        <v>2285629</v>
      </c>
      <c r="G21" s="4">
        <f t="shared" si="0"/>
        <v>0</v>
      </c>
      <c r="H21" s="4" t="str">
        <f t="shared" si="1"/>
        <v>，2285629</v>
      </c>
      <c r="I21" s="4" t="str">
        <f>VLOOKUP(A21,HOP!A:T,20,0)</f>
        <v>直连</v>
      </c>
    </row>
    <row r="22" s="4" customFormat="1" spans="1:9">
      <c r="A22" s="4">
        <v>16707891453</v>
      </c>
      <c r="B22" s="5">
        <v>44501</v>
      </c>
      <c r="C22" s="5">
        <v>44502</v>
      </c>
      <c r="D22" s="4">
        <v>144</v>
      </c>
      <c r="E22" s="4" t="str">
        <f>VLOOKUP(A22,HOP!A:L,12,0)</f>
        <v>144.00</v>
      </c>
      <c r="F22" s="4" t="str">
        <f>VLOOKUP(A22,HOP!A:C,3,0)</f>
        <v>2286389</v>
      </c>
      <c r="G22" s="4">
        <f t="shared" si="0"/>
        <v>0</v>
      </c>
      <c r="H22" s="4" t="str">
        <f t="shared" si="1"/>
        <v>，2286389</v>
      </c>
      <c r="I22" s="4" t="str">
        <f>VLOOKUP(A22,HOP!A:T,20,0)</f>
        <v>直连</v>
      </c>
    </row>
    <row r="23" s="4" customFormat="1" spans="1:9">
      <c r="A23" s="4">
        <v>16711186802</v>
      </c>
      <c r="B23" s="5">
        <v>44501</v>
      </c>
      <c r="C23" s="5">
        <v>44502</v>
      </c>
      <c r="D23" s="4">
        <v>78</v>
      </c>
      <c r="E23" s="4" t="str">
        <f>VLOOKUP(A23,HOP!A:L,12,0)</f>
        <v>78.00</v>
      </c>
      <c r="F23" s="4" t="str">
        <f>VLOOKUP(A23,HOP!A:C,3,0)</f>
        <v>2286931</v>
      </c>
      <c r="G23" s="4">
        <f t="shared" si="0"/>
        <v>0</v>
      </c>
      <c r="H23" s="4" t="str">
        <f t="shared" si="1"/>
        <v>，2286931</v>
      </c>
      <c r="I23" s="4" t="str">
        <f>VLOOKUP(A23,HOP!A:T,20,0)</f>
        <v>直连</v>
      </c>
    </row>
    <row r="24" s="4" customFormat="1" spans="1:9">
      <c r="A24" s="4">
        <v>16721548292</v>
      </c>
      <c r="B24" s="5">
        <v>44501</v>
      </c>
      <c r="C24" s="5">
        <v>44502</v>
      </c>
      <c r="D24" s="4">
        <v>112</v>
      </c>
      <c r="E24" s="4" t="str">
        <f>VLOOKUP(A24,HOP!A:L,12,0)</f>
        <v>112.00</v>
      </c>
      <c r="F24" s="4" t="str">
        <f>VLOOKUP(A24,HOP!A:C,3,0)</f>
        <v>2287114</v>
      </c>
      <c r="G24" s="4">
        <f t="shared" si="0"/>
        <v>0</v>
      </c>
      <c r="H24" s="4" t="str">
        <f t="shared" si="1"/>
        <v>，2287114</v>
      </c>
      <c r="I24" s="4" t="str">
        <f>VLOOKUP(A24,HOP!A:T,20,0)</f>
        <v>直连</v>
      </c>
    </row>
    <row r="25" s="4" customFormat="1" spans="1:9">
      <c r="A25" s="4">
        <v>16723118999</v>
      </c>
      <c r="B25" s="5">
        <v>44501</v>
      </c>
      <c r="C25" s="5">
        <v>44502</v>
      </c>
      <c r="D25" s="4">
        <v>291</v>
      </c>
      <c r="E25" s="4" t="str">
        <f>VLOOKUP(A25,HOP!A:L,12,0)</f>
        <v>291.00</v>
      </c>
      <c r="F25" s="4" t="str">
        <f>VLOOKUP(A25,HOP!A:C,3,0)</f>
        <v>2287265</v>
      </c>
      <c r="G25" s="4">
        <f t="shared" si="0"/>
        <v>0</v>
      </c>
      <c r="H25" s="4" t="str">
        <f t="shared" si="1"/>
        <v>，2287265</v>
      </c>
      <c r="I25" s="4" t="str">
        <f>VLOOKUP(A25,HOP!A:T,20,0)</f>
        <v>直连</v>
      </c>
    </row>
    <row r="26" s="4" customFormat="1" spans="1:10">
      <c r="A26" s="4">
        <v>16540507515</v>
      </c>
      <c r="B26" s="5">
        <v>44500</v>
      </c>
      <c r="C26" s="5">
        <v>44501</v>
      </c>
      <c r="D26" s="4">
        <v>-81</v>
      </c>
      <c r="E26" s="4" t="e">
        <f>VLOOKUP(A26,HOP!A:L,12,0)</f>
        <v>#N/A</v>
      </c>
      <c r="F26" s="4">
        <v>2277181</v>
      </c>
      <c r="G26" s="4" t="e">
        <f t="shared" si="0"/>
        <v>#N/A</v>
      </c>
      <c r="H26" s="4" t="str">
        <f t="shared" si="1"/>
        <v>，2277181</v>
      </c>
      <c r="I26" s="4" t="e">
        <f>VLOOKUP(A26,HOP!A:T,20,0)</f>
        <v>#N/A</v>
      </c>
      <c r="J26" s="4" t="s">
        <v>115</v>
      </c>
    </row>
    <row r="27" s="4" customFormat="1" spans="1:10">
      <c r="A27" s="4">
        <v>16220829096</v>
      </c>
      <c r="B27" s="5">
        <v>44445</v>
      </c>
      <c r="C27" s="5">
        <v>44446</v>
      </c>
      <c r="D27" s="4">
        <v>49.59</v>
      </c>
      <c r="E27" s="4" t="e">
        <f>VLOOKUP(A27,HOP!A:L,12,0)</f>
        <v>#N/A</v>
      </c>
      <c r="F27" s="4">
        <v>2245119</v>
      </c>
      <c r="G27" s="4" t="e">
        <f t="shared" si="0"/>
        <v>#N/A</v>
      </c>
      <c r="H27" s="4" t="str">
        <f t="shared" si="1"/>
        <v>，2245119</v>
      </c>
      <c r="I27" s="4" t="e">
        <f>VLOOKUP(A27,HOP!A:T,20,0)</f>
        <v>#N/A</v>
      </c>
      <c r="J27" s="4" t="s">
        <v>116</v>
      </c>
    </row>
    <row r="28" s="4" customFormat="1" spans="1:10">
      <c r="A28" s="4">
        <v>16184561202</v>
      </c>
      <c r="B28" s="5">
        <v>44443</v>
      </c>
      <c r="C28" s="5">
        <v>44444</v>
      </c>
      <c r="D28" s="4">
        <v>98.97</v>
      </c>
      <c r="E28" s="4" t="e">
        <f>VLOOKUP(A28,HOP!A:L,12,0)</f>
        <v>#N/A</v>
      </c>
      <c r="F28" s="4">
        <v>2239879</v>
      </c>
      <c r="G28" s="4" t="e">
        <f t="shared" si="0"/>
        <v>#N/A</v>
      </c>
      <c r="H28" s="4" t="str">
        <f t="shared" si="1"/>
        <v>，2239879</v>
      </c>
      <c r="I28" s="4" t="e">
        <f>VLOOKUP(A28,HOP!A:T,20,0)</f>
        <v>#N/A</v>
      </c>
      <c r="J28" s="4" t="s">
        <v>117</v>
      </c>
    </row>
    <row r="30" spans="4:4">
      <c r="D30" s="4">
        <f>SUM(D2:D29)</f>
        <v>4987.56</v>
      </c>
    </row>
    <row r="34" spans="1:5">
      <c r="A34" s="4" t="s">
        <v>118</v>
      </c>
      <c r="D34" s="4">
        <v>5068.56</v>
      </c>
      <c r="E34" s="4">
        <v>39449.77</v>
      </c>
    </row>
    <row r="35" spans="1:5">
      <c r="A35" s="4" t="s">
        <v>119</v>
      </c>
      <c r="D35" s="4">
        <v>-81</v>
      </c>
      <c r="E35" s="4">
        <v>-630.44</v>
      </c>
    </row>
    <row r="36" spans="1:5">
      <c r="A36" s="4" t="s">
        <v>120</v>
      </c>
      <c r="D36" s="4">
        <f>SUM(D34:D35)</f>
        <v>4987.56</v>
      </c>
      <c r="E36" s="4">
        <f>SUM(E34:E35)</f>
        <v>38819.33</v>
      </c>
    </row>
    <row r="37" spans="1:1">
      <c r="A37" s="4" t="s">
        <v>121</v>
      </c>
    </row>
  </sheetData>
  <autoFilter ref="A1:XFD3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spans="1:20">
      <c r="A2" s="3">
        <v>16723118999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139</v>
      </c>
      <c r="G2" s="1" t="s">
        <v>143</v>
      </c>
      <c r="H2" s="1" t="s">
        <v>144</v>
      </c>
      <c r="I2" s="1" t="s">
        <v>145</v>
      </c>
      <c r="J2" s="1" t="s">
        <v>29</v>
      </c>
      <c r="K2" s="1" t="s">
        <v>146</v>
      </c>
      <c r="L2" s="1" t="s">
        <v>146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3">
        <v>16721548292</v>
      </c>
      <c r="B3" s="1" t="s">
        <v>139</v>
      </c>
      <c r="C3" s="1" t="s">
        <v>154</v>
      </c>
      <c r="D3" s="1" t="s">
        <v>155</v>
      </c>
      <c r="E3" s="1" t="s">
        <v>156</v>
      </c>
      <c r="F3" s="1" t="s">
        <v>139</v>
      </c>
      <c r="G3" s="1" t="s">
        <v>143</v>
      </c>
      <c r="H3" s="1" t="s">
        <v>144</v>
      </c>
      <c r="I3" s="1" t="s">
        <v>157</v>
      </c>
      <c r="J3" s="1" t="s">
        <v>29</v>
      </c>
      <c r="K3" s="1" t="s">
        <v>158</v>
      </c>
      <c r="L3" s="1" t="s">
        <v>158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159</v>
      </c>
      <c r="R3" s="1" t="s">
        <v>151</v>
      </c>
      <c r="S3" s="1" t="s">
        <v>152</v>
      </c>
      <c r="T3" s="1" t="s">
        <v>153</v>
      </c>
    </row>
    <row r="4" s="1" customFormat="1" spans="1:20">
      <c r="A4" s="3">
        <v>16711186802</v>
      </c>
      <c r="B4" s="1" t="s">
        <v>139</v>
      </c>
      <c r="C4" s="1" t="s">
        <v>160</v>
      </c>
      <c r="D4" s="1" t="s">
        <v>161</v>
      </c>
      <c r="E4" s="1" t="s">
        <v>162</v>
      </c>
      <c r="F4" s="1" t="s">
        <v>139</v>
      </c>
      <c r="G4" s="1" t="s">
        <v>143</v>
      </c>
      <c r="H4" s="1" t="s">
        <v>144</v>
      </c>
      <c r="I4" s="1" t="s">
        <v>163</v>
      </c>
      <c r="J4" s="1" t="s">
        <v>29</v>
      </c>
      <c r="K4" s="1" t="s">
        <v>164</v>
      </c>
      <c r="L4" s="1" t="s">
        <v>164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165</v>
      </c>
      <c r="R4" s="1" t="s">
        <v>151</v>
      </c>
      <c r="S4" s="1" t="s">
        <v>152</v>
      </c>
      <c r="T4" s="1" t="s">
        <v>153</v>
      </c>
    </row>
    <row r="5" s="1" customFormat="1" spans="1:20">
      <c r="A5" s="3">
        <v>16707891453</v>
      </c>
      <c r="B5" s="1" t="s">
        <v>166</v>
      </c>
      <c r="C5" s="1" t="s">
        <v>167</v>
      </c>
      <c r="D5" s="1" t="s">
        <v>168</v>
      </c>
      <c r="E5" s="1" t="s">
        <v>169</v>
      </c>
      <c r="F5" s="1" t="s">
        <v>139</v>
      </c>
      <c r="G5" s="1" t="s">
        <v>143</v>
      </c>
      <c r="H5" s="1" t="s">
        <v>144</v>
      </c>
      <c r="I5" s="1" t="s">
        <v>170</v>
      </c>
      <c r="J5" s="1" t="s">
        <v>29</v>
      </c>
      <c r="K5" s="1" t="s">
        <v>171</v>
      </c>
      <c r="L5" s="1" t="s">
        <v>171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172</v>
      </c>
      <c r="R5" s="1" t="s">
        <v>151</v>
      </c>
      <c r="S5" s="1" t="s">
        <v>152</v>
      </c>
      <c r="T5" s="1" t="s">
        <v>153</v>
      </c>
    </row>
    <row r="6" s="1" customFormat="1" spans="1:20">
      <c r="A6" s="3">
        <v>16695428219</v>
      </c>
      <c r="B6" s="1" t="s">
        <v>173</v>
      </c>
      <c r="C6" s="1" t="s">
        <v>174</v>
      </c>
      <c r="D6" s="1" t="s">
        <v>168</v>
      </c>
      <c r="E6" s="1" t="s">
        <v>175</v>
      </c>
      <c r="F6" s="1" t="s">
        <v>139</v>
      </c>
      <c r="G6" s="1" t="s">
        <v>143</v>
      </c>
      <c r="H6" s="1" t="s">
        <v>144</v>
      </c>
      <c r="I6" s="1" t="s">
        <v>170</v>
      </c>
      <c r="J6" s="1" t="s">
        <v>29</v>
      </c>
      <c r="K6" s="1" t="s">
        <v>171</v>
      </c>
      <c r="L6" s="1" t="s">
        <v>171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176</v>
      </c>
      <c r="R6" s="1" t="s">
        <v>151</v>
      </c>
      <c r="S6" s="1" t="s">
        <v>152</v>
      </c>
      <c r="T6" s="1" t="s">
        <v>153</v>
      </c>
    </row>
    <row r="7" s="1" customFormat="1" spans="1:20">
      <c r="A7" s="3">
        <v>16694702381</v>
      </c>
      <c r="B7" s="1" t="s">
        <v>177</v>
      </c>
      <c r="C7" s="1" t="s">
        <v>178</v>
      </c>
      <c r="D7" s="1" t="s">
        <v>179</v>
      </c>
      <c r="E7" s="1" t="s">
        <v>180</v>
      </c>
      <c r="F7" s="1" t="s">
        <v>139</v>
      </c>
      <c r="G7" s="1" t="s">
        <v>143</v>
      </c>
      <c r="H7" s="1" t="s">
        <v>144</v>
      </c>
      <c r="I7" s="1" t="s">
        <v>181</v>
      </c>
      <c r="J7" s="1" t="s">
        <v>29</v>
      </c>
      <c r="K7" s="1" t="s">
        <v>182</v>
      </c>
      <c r="L7" s="1" t="s">
        <v>182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183</v>
      </c>
      <c r="R7" s="1" t="s">
        <v>151</v>
      </c>
      <c r="S7" s="1" t="s">
        <v>152</v>
      </c>
      <c r="T7" s="1" t="s">
        <v>153</v>
      </c>
    </row>
    <row r="8" s="1" customFormat="1" spans="1:20">
      <c r="A8" s="3">
        <v>16690779561</v>
      </c>
      <c r="B8" s="1" t="s">
        <v>177</v>
      </c>
      <c r="C8" s="1" t="s">
        <v>184</v>
      </c>
      <c r="D8" s="1" t="s">
        <v>185</v>
      </c>
      <c r="E8" s="1" t="s">
        <v>186</v>
      </c>
      <c r="F8" s="1" t="s">
        <v>139</v>
      </c>
      <c r="G8" s="1" t="s">
        <v>143</v>
      </c>
      <c r="H8" s="1" t="s">
        <v>144</v>
      </c>
      <c r="I8" s="1" t="s">
        <v>187</v>
      </c>
      <c r="J8" s="1" t="s">
        <v>29</v>
      </c>
      <c r="K8" s="1" t="s">
        <v>188</v>
      </c>
      <c r="L8" s="1" t="s">
        <v>188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189</v>
      </c>
      <c r="R8" s="1" t="s">
        <v>151</v>
      </c>
      <c r="S8" s="1" t="s">
        <v>152</v>
      </c>
      <c r="T8" s="1" t="s">
        <v>153</v>
      </c>
    </row>
    <row r="9" s="1" customFormat="1" spans="1:20">
      <c r="A9" s="3">
        <v>16670449070</v>
      </c>
      <c r="B9" s="1" t="s">
        <v>190</v>
      </c>
      <c r="C9" s="1" t="s">
        <v>191</v>
      </c>
      <c r="D9" s="1" t="s">
        <v>192</v>
      </c>
      <c r="E9" s="1" t="s">
        <v>193</v>
      </c>
      <c r="F9" s="1" t="s">
        <v>139</v>
      </c>
      <c r="G9" s="1" t="s">
        <v>143</v>
      </c>
      <c r="H9" s="1" t="s">
        <v>144</v>
      </c>
      <c r="I9" s="1" t="s">
        <v>194</v>
      </c>
      <c r="J9" s="1" t="s">
        <v>29</v>
      </c>
      <c r="K9" s="1" t="s">
        <v>195</v>
      </c>
      <c r="L9" s="1" t="s">
        <v>195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196</v>
      </c>
      <c r="R9" s="1" t="s">
        <v>151</v>
      </c>
      <c r="S9" s="1" t="s">
        <v>152</v>
      </c>
      <c r="T9" s="1" t="s">
        <v>153</v>
      </c>
    </row>
    <row r="10" s="1" customFormat="1" spans="1:20">
      <c r="A10" s="3">
        <v>16669142944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166</v>
      </c>
      <c r="G10" s="1" t="s">
        <v>143</v>
      </c>
      <c r="H10" s="1" t="s">
        <v>144</v>
      </c>
      <c r="I10" s="1" t="s">
        <v>201</v>
      </c>
      <c r="J10" s="1" t="s">
        <v>29</v>
      </c>
      <c r="K10" s="1" t="s">
        <v>202</v>
      </c>
      <c r="L10" s="1" t="s">
        <v>202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203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3">
        <v>16668651667</v>
      </c>
      <c r="B11" s="1" t="s">
        <v>197</v>
      </c>
      <c r="C11" s="1" t="s">
        <v>204</v>
      </c>
      <c r="D11" s="1" t="s">
        <v>205</v>
      </c>
      <c r="E11" s="1" t="s">
        <v>206</v>
      </c>
      <c r="F11" s="1" t="s">
        <v>139</v>
      </c>
      <c r="G11" s="1" t="s">
        <v>143</v>
      </c>
      <c r="H11" s="1" t="s">
        <v>144</v>
      </c>
      <c r="I11" s="1" t="s">
        <v>207</v>
      </c>
      <c r="J11" s="1" t="s">
        <v>29</v>
      </c>
      <c r="K11" s="1" t="s">
        <v>208</v>
      </c>
      <c r="L11" s="1" t="s">
        <v>208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209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3">
        <v>16666982937</v>
      </c>
      <c r="B12" s="1" t="s">
        <v>197</v>
      </c>
      <c r="C12" s="1" t="s">
        <v>210</v>
      </c>
      <c r="D12" s="1" t="s">
        <v>211</v>
      </c>
      <c r="E12" s="1" t="s">
        <v>212</v>
      </c>
      <c r="F12" s="1" t="s">
        <v>139</v>
      </c>
      <c r="G12" s="1" t="s">
        <v>143</v>
      </c>
      <c r="H12" s="1" t="s">
        <v>144</v>
      </c>
      <c r="I12" s="1" t="s">
        <v>213</v>
      </c>
      <c r="J12" s="1" t="s">
        <v>29</v>
      </c>
      <c r="K12" s="1" t="s">
        <v>214</v>
      </c>
      <c r="L12" s="1" t="s">
        <v>214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215</v>
      </c>
      <c r="R12" s="1" t="s">
        <v>151</v>
      </c>
      <c r="S12" s="1" t="s">
        <v>152</v>
      </c>
      <c r="T12" s="1" t="s">
        <v>153</v>
      </c>
    </row>
    <row r="13" s="1" customFormat="1" spans="1:20">
      <c r="A13" s="3">
        <v>16666381469</v>
      </c>
      <c r="B13" s="1" t="s">
        <v>197</v>
      </c>
      <c r="C13" s="1" t="s">
        <v>216</v>
      </c>
      <c r="D13" s="1" t="s">
        <v>217</v>
      </c>
      <c r="E13" s="1" t="s">
        <v>218</v>
      </c>
      <c r="F13" s="1" t="s">
        <v>139</v>
      </c>
      <c r="G13" s="1" t="s">
        <v>143</v>
      </c>
      <c r="H13" s="1" t="s">
        <v>144</v>
      </c>
      <c r="I13" s="1" t="s">
        <v>219</v>
      </c>
      <c r="J13" s="1" t="s">
        <v>29</v>
      </c>
      <c r="K13" s="1" t="s">
        <v>220</v>
      </c>
      <c r="L13" s="1" t="s">
        <v>220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221</v>
      </c>
      <c r="R13" s="1" t="s">
        <v>151</v>
      </c>
      <c r="S13" s="1" t="s">
        <v>152</v>
      </c>
      <c r="T13" s="1" t="s">
        <v>153</v>
      </c>
    </row>
    <row r="14" s="1" customFormat="1" spans="1:20">
      <c r="A14" s="3">
        <v>16657969384</v>
      </c>
      <c r="B14" s="1" t="s">
        <v>222</v>
      </c>
      <c r="C14" s="1" t="s">
        <v>223</v>
      </c>
      <c r="D14" s="1" t="s">
        <v>224</v>
      </c>
      <c r="E14" s="1" t="s">
        <v>225</v>
      </c>
      <c r="F14" s="1" t="s">
        <v>139</v>
      </c>
      <c r="G14" s="1" t="s">
        <v>143</v>
      </c>
      <c r="H14" s="1" t="s">
        <v>144</v>
      </c>
      <c r="I14" s="1" t="s">
        <v>226</v>
      </c>
      <c r="J14" s="1" t="s">
        <v>29</v>
      </c>
      <c r="K14" s="1" t="s">
        <v>227</v>
      </c>
      <c r="L14" s="1" t="s">
        <v>227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228</v>
      </c>
      <c r="R14" s="1" t="s">
        <v>151</v>
      </c>
      <c r="S14" s="1" t="s">
        <v>152</v>
      </c>
      <c r="T14" s="1" t="s">
        <v>153</v>
      </c>
    </row>
    <row r="15" s="1" customFormat="1" spans="1:20">
      <c r="A15" s="3">
        <v>16647751769</v>
      </c>
      <c r="B15" s="1" t="s">
        <v>229</v>
      </c>
      <c r="C15" s="1" t="s">
        <v>230</v>
      </c>
      <c r="D15" s="1" t="s">
        <v>231</v>
      </c>
      <c r="E15" s="1" t="s">
        <v>232</v>
      </c>
      <c r="F15" s="1" t="s">
        <v>166</v>
      </c>
      <c r="G15" s="1" t="s">
        <v>143</v>
      </c>
      <c r="H15" s="1" t="s">
        <v>144</v>
      </c>
      <c r="I15" s="1" t="s">
        <v>233</v>
      </c>
      <c r="J15" s="1" t="s">
        <v>29</v>
      </c>
      <c r="K15" s="1" t="s">
        <v>234</v>
      </c>
      <c r="L15" s="1" t="s">
        <v>234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235</v>
      </c>
      <c r="R15" s="1" t="s">
        <v>151</v>
      </c>
      <c r="S15" s="1" t="s">
        <v>152</v>
      </c>
      <c r="T15" s="1" t="s">
        <v>153</v>
      </c>
    </row>
    <row r="16" s="1" customFormat="1" spans="1:20">
      <c r="A16" s="3">
        <v>16647519706</v>
      </c>
      <c r="B16" s="1" t="s">
        <v>229</v>
      </c>
      <c r="C16" s="1" t="s">
        <v>236</v>
      </c>
      <c r="D16" s="1" t="s">
        <v>237</v>
      </c>
      <c r="E16" s="1" t="s">
        <v>238</v>
      </c>
      <c r="F16" s="1" t="s">
        <v>166</v>
      </c>
      <c r="G16" s="1" t="s">
        <v>143</v>
      </c>
      <c r="H16" s="1" t="s">
        <v>144</v>
      </c>
      <c r="I16" s="1" t="s">
        <v>239</v>
      </c>
      <c r="J16" s="1" t="s">
        <v>29</v>
      </c>
      <c r="K16" s="1" t="s">
        <v>240</v>
      </c>
      <c r="L16" s="1" t="s">
        <v>240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241</v>
      </c>
      <c r="R16" s="1" t="s">
        <v>151</v>
      </c>
      <c r="S16" s="1" t="s">
        <v>152</v>
      </c>
      <c r="T16" s="1" t="s">
        <v>153</v>
      </c>
    </row>
    <row r="17" s="1" customFormat="1" spans="1:20">
      <c r="A17" s="3">
        <v>16637413724</v>
      </c>
      <c r="B17" s="1" t="s">
        <v>242</v>
      </c>
      <c r="C17" s="1" t="s">
        <v>243</v>
      </c>
      <c r="D17" s="1" t="s">
        <v>237</v>
      </c>
      <c r="E17" s="1" t="s">
        <v>244</v>
      </c>
      <c r="F17" s="1" t="s">
        <v>173</v>
      </c>
      <c r="G17" s="1" t="s">
        <v>143</v>
      </c>
      <c r="H17" s="1" t="s">
        <v>144</v>
      </c>
      <c r="I17" s="1" t="s">
        <v>245</v>
      </c>
      <c r="J17" s="1" t="s">
        <v>29</v>
      </c>
      <c r="K17" s="1" t="s">
        <v>246</v>
      </c>
      <c r="L17" s="1" t="s">
        <v>246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247</v>
      </c>
      <c r="R17" s="1" t="s">
        <v>151</v>
      </c>
      <c r="S17" s="1" t="s">
        <v>152</v>
      </c>
      <c r="T17" s="1" t="s">
        <v>153</v>
      </c>
    </row>
    <row r="18" s="1" customFormat="1" spans="1:20">
      <c r="A18" s="3">
        <v>16612950898</v>
      </c>
      <c r="B18" s="1" t="s">
        <v>248</v>
      </c>
      <c r="C18" s="1" t="s">
        <v>249</v>
      </c>
      <c r="D18" s="1" t="s">
        <v>250</v>
      </c>
      <c r="E18" s="1" t="s">
        <v>251</v>
      </c>
      <c r="F18" s="1" t="s">
        <v>139</v>
      </c>
      <c r="G18" s="1" t="s">
        <v>143</v>
      </c>
      <c r="H18" s="1" t="s">
        <v>144</v>
      </c>
      <c r="I18" s="1" t="s">
        <v>252</v>
      </c>
      <c r="J18" s="1" t="s">
        <v>29</v>
      </c>
      <c r="K18" s="1" t="s">
        <v>253</v>
      </c>
      <c r="L18" s="1" t="s">
        <v>253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254</v>
      </c>
      <c r="R18" s="1" t="s">
        <v>151</v>
      </c>
      <c r="S18" s="1" t="s">
        <v>152</v>
      </c>
      <c r="T18" s="1" t="s">
        <v>153</v>
      </c>
    </row>
    <row r="19" s="1" customFormat="1" spans="1:20">
      <c r="A19" s="3">
        <v>16602310961</v>
      </c>
      <c r="B19" s="1" t="s">
        <v>255</v>
      </c>
      <c r="C19" s="1" t="s">
        <v>256</v>
      </c>
      <c r="D19" s="1" t="s">
        <v>257</v>
      </c>
      <c r="E19" s="1" t="s">
        <v>258</v>
      </c>
      <c r="F19" s="1" t="s">
        <v>177</v>
      </c>
      <c r="G19" s="1" t="s">
        <v>143</v>
      </c>
      <c r="H19" s="1" t="s">
        <v>144</v>
      </c>
      <c r="I19" s="1" t="s">
        <v>259</v>
      </c>
      <c r="J19" s="1" t="s">
        <v>29</v>
      </c>
      <c r="K19" s="1" t="s">
        <v>260</v>
      </c>
      <c r="L19" s="1" t="s">
        <v>260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261</v>
      </c>
      <c r="R19" s="1" t="s">
        <v>151</v>
      </c>
      <c r="S19" s="1" t="s">
        <v>152</v>
      </c>
      <c r="T19" s="1" t="s">
        <v>153</v>
      </c>
    </row>
    <row r="20" s="1" customFormat="1" spans="1:20">
      <c r="A20" s="3">
        <v>16594076245</v>
      </c>
      <c r="B20" s="1" t="s">
        <v>262</v>
      </c>
      <c r="C20" s="1" t="s">
        <v>263</v>
      </c>
      <c r="D20" s="1" t="s">
        <v>264</v>
      </c>
      <c r="E20" s="1" t="s">
        <v>265</v>
      </c>
      <c r="F20" s="1" t="s">
        <v>166</v>
      </c>
      <c r="G20" s="1" t="s">
        <v>143</v>
      </c>
      <c r="H20" s="1" t="s">
        <v>144</v>
      </c>
      <c r="I20" s="1" t="s">
        <v>266</v>
      </c>
      <c r="J20" s="1" t="s">
        <v>29</v>
      </c>
      <c r="K20" s="1" t="s">
        <v>267</v>
      </c>
      <c r="L20" s="1" t="s">
        <v>267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268</v>
      </c>
      <c r="R20" s="1" t="s">
        <v>151</v>
      </c>
      <c r="S20" s="1" t="s">
        <v>152</v>
      </c>
      <c r="T20" s="1" t="s">
        <v>153</v>
      </c>
    </row>
    <row r="21" s="1" customFormat="1" spans="1:20">
      <c r="A21" s="3">
        <v>16593239470</v>
      </c>
      <c r="B21" s="1" t="s">
        <v>262</v>
      </c>
      <c r="C21" s="1" t="s">
        <v>269</v>
      </c>
      <c r="D21" s="1" t="s">
        <v>270</v>
      </c>
      <c r="E21" s="1" t="s">
        <v>271</v>
      </c>
      <c r="F21" s="1" t="s">
        <v>173</v>
      </c>
      <c r="G21" s="1" t="s">
        <v>143</v>
      </c>
      <c r="H21" s="1" t="s">
        <v>144</v>
      </c>
      <c r="I21" s="1" t="s">
        <v>272</v>
      </c>
      <c r="J21" s="1" t="s">
        <v>29</v>
      </c>
      <c r="K21" s="1" t="s">
        <v>273</v>
      </c>
      <c r="L21" s="1" t="s">
        <v>273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274</v>
      </c>
      <c r="R21" s="1" t="s">
        <v>151</v>
      </c>
      <c r="S21" s="1" t="s">
        <v>152</v>
      </c>
      <c r="T21" s="1" t="s">
        <v>153</v>
      </c>
    </row>
    <row r="22" s="1" customFormat="1" spans="1:20">
      <c r="A22" s="3">
        <v>16592952313</v>
      </c>
      <c r="B22" s="1" t="s">
        <v>275</v>
      </c>
      <c r="C22" s="1" t="s">
        <v>276</v>
      </c>
      <c r="D22" s="1" t="s">
        <v>277</v>
      </c>
      <c r="E22" s="1" t="s">
        <v>278</v>
      </c>
      <c r="F22" s="1" t="s">
        <v>139</v>
      </c>
      <c r="G22" s="1" t="s">
        <v>143</v>
      </c>
      <c r="H22" s="1" t="s">
        <v>144</v>
      </c>
      <c r="I22" s="1" t="s">
        <v>279</v>
      </c>
      <c r="J22" s="1" t="s">
        <v>29</v>
      </c>
      <c r="K22" s="1" t="s">
        <v>280</v>
      </c>
      <c r="L22" s="1" t="s">
        <v>280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281</v>
      </c>
      <c r="R22" s="1" t="s">
        <v>151</v>
      </c>
      <c r="S22" s="1" t="s">
        <v>152</v>
      </c>
      <c r="T22" s="1" t="s">
        <v>153</v>
      </c>
    </row>
    <row r="23" s="1" customFormat="1" spans="1:20">
      <c r="A23" s="3">
        <v>16583098531</v>
      </c>
      <c r="B23" s="1" t="s">
        <v>282</v>
      </c>
      <c r="C23" s="1" t="s">
        <v>283</v>
      </c>
      <c r="D23" s="1" t="s">
        <v>284</v>
      </c>
      <c r="E23" s="1" t="s">
        <v>285</v>
      </c>
      <c r="F23" s="1" t="s">
        <v>222</v>
      </c>
      <c r="G23" s="1" t="s">
        <v>143</v>
      </c>
      <c r="H23" s="1" t="s">
        <v>144</v>
      </c>
      <c r="I23" s="1" t="s">
        <v>286</v>
      </c>
      <c r="J23" s="1" t="s">
        <v>29</v>
      </c>
      <c r="K23" s="1" t="s">
        <v>287</v>
      </c>
      <c r="L23" s="1" t="s">
        <v>287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288</v>
      </c>
      <c r="R23" s="1" t="s">
        <v>151</v>
      </c>
      <c r="S23" s="1" t="s">
        <v>152</v>
      </c>
      <c r="T23" s="1" t="s">
        <v>153</v>
      </c>
    </row>
    <row r="24" s="1" customFormat="1" spans="1:20">
      <c r="A24" s="3">
        <v>16302934290</v>
      </c>
      <c r="B24" s="1" t="s">
        <v>289</v>
      </c>
      <c r="C24" s="1" t="s">
        <v>290</v>
      </c>
      <c r="D24" s="1" t="s">
        <v>291</v>
      </c>
      <c r="E24" s="1" t="s">
        <v>292</v>
      </c>
      <c r="F24" s="1" t="s">
        <v>173</v>
      </c>
      <c r="G24" s="1" t="s">
        <v>143</v>
      </c>
      <c r="H24" s="1" t="s">
        <v>144</v>
      </c>
      <c r="I24" s="1" t="s">
        <v>293</v>
      </c>
      <c r="J24" s="1" t="s">
        <v>29</v>
      </c>
      <c r="K24" s="1" t="s">
        <v>294</v>
      </c>
      <c r="L24" s="1" t="s">
        <v>294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295</v>
      </c>
      <c r="R24" s="1" t="s">
        <v>151</v>
      </c>
      <c r="S24" s="1" t="s">
        <v>152</v>
      </c>
      <c r="T24" s="1" t="s">
        <v>153</v>
      </c>
    </row>
    <row r="25" s="1" customFormat="1" spans="1:20">
      <c r="A25" s="3">
        <v>16232335078</v>
      </c>
      <c r="B25" s="1" t="s">
        <v>296</v>
      </c>
      <c r="C25" s="1" t="s">
        <v>297</v>
      </c>
      <c r="D25" s="1" t="s">
        <v>277</v>
      </c>
      <c r="E25" s="1" t="s">
        <v>298</v>
      </c>
      <c r="F25" s="1" t="s">
        <v>139</v>
      </c>
      <c r="G25" s="1" t="s">
        <v>143</v>
      </c>
      <c r="H25" s="1" t="s">
        <v>144</v>
      </c>
      <c r="I25" s="1" t="s">
        <v>299</v>
      </c>
      <c r="J25" s="1" t="s">
        <v>29</v>
      </c>
      <c r="K25" s="1" t="s">
        <v>280</v>
      </c>
      <c r="L25" s="1" t="s">
        <v>280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300</v>
      </c>
      <c r="R25" s="1" t="s">
        <v>151</v>
      </c>
      <c r="S25" s="1" t="s">
        <v>152</v>
      </c>
      <c r="T25" s="1" t="s">
        <v>153</v>
      </c>
    </row>
    <row r="26" s="1" customFormat="1" spans="1:20">
      <c r="A26" s="3">
        <v>15678170789</v>
      </c>
      <c r="B26" s="1" t="s">
        <v>301</v>
      </c>
      <c r="C26" s="1" t="s">
        <v>302</v>
      </c>
      <c r="D26" s="1" t="s">
        <v>303</v>
      </c>
      <c r="E26" s="1" t="s">
        <v>304</v>
      </c>
      <c r="F26" s="1" t="s">
        <v>166</v>
      </c>
      <c r="G26" s="1" t="s">
        <v>143</v>
      </c>
      <c r="H26" s="1" t="s">
        <v>144</v>
      </c>
      <c r="I26" s="1" t="s">
        <v>305</v>
      </c>
      <c r="J26" s="1" t="s">
        <v>29</v>
      </c>
      <c r="K26" s="1" t="s">
        <v>306</v>
      </c>
      <c r="L26" s="1" t="s">
        <v>306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307</v>
      </c>
      <c r="R26" s="1" t="s">
        <v>151</v>
      </c>
      <c r="S26" s="1" t="s">
        <v>152</v>
      </c>
      <c r="T26" s="1" t="s">
        <v>153</v>
      </c>
    </row>
    <row r="27" s="1" customFormat="1" spans="1:20">
      <c r="A27" s="3">
        <v>15664760222</v>
      </c>
      <c r="B27" s="1" t="s">
        <v>308</v>
      </c>
      <c r="C27" s="1" t="s">
        <v>309</v>
      </c>
      <c r="D27" s="1" t="s">
        <v>310</v>
      </c>
      <c r="E27" s="1" t="s">
        <v>311</v>
      </c>
      <c r="F27" s="1" t="s">
        <v>139</v>
      </c>
      <c r="G27" s="1" t="s">
        <v>143</v>
      </c>
      <c r="H27" s="1" t="s">
        <v>144</v>
      </c>
      <c r="I27" s="1" t="s">
        <v>312</v>
      </c>
      <c r="J27" s="1" t="s">
        <v>29</v>
      </c>
      <c r="K27" s="1" t="s">
        <v>313</v>
      </c>
      <c r="L27" s="1" t="s">
        <v>313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314</v>
      </c>
      <c r="R27" s="1" t="s">
        <v>151</v>
      </c>
      <c r="S27" s="1" t="s">
        <v>152</v>
      </c>
      <c r="T27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2021-11-05T01:39:34Z</dcterms:created>
  <dcterms:modified xsi:type="dcterms:W3CDTF">2021-11-05T01:51:04Z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28AA376171064BCEBC2CEC9E988683DB</vt:lpwstr>
  </property>
  <property fmtid="{D5CDD505-2E9C-101B-9397-08002B2CF9AE}" pid="3" name="KSOProductBuildVer">
    <vt:lpwstr>2052-11.1.0.11045</vt:lpwstr>
  </property>
</Properties>
</file>