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对账!$A$1:$I$7</definedName>
  </definedNames>
  <calcPr calcId="144525"/>
</workbook>
</file>

<file path=xl/sharedStrings.xml><?xml version="1.0" encoding="utf-8"?>
<sst xmlns="http://schemas.openxmlformats.org/spreadsheetml/2006/main" count="391" uniqueCount="155">
  <si>
    <t>去哪儿网酒店预付对账单</t>
  </si>
  <si>
    <t>供应商名称：</t>
  </si>
  <si>
    <t>遇见时光</t>
  </si>
  <si>
    <t>结算周期：</t>
  </si>
  <si>
    <t>2021-11-03至2021-11-04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</si>
  <si>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</si>
  <si>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</si>
  <si>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</si>
  <si>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</si>
  <si>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</si>
  <si>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</si>
  <si>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</si>
  <si>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</si>
  <si>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</si>
  <si>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</si>
  <si>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</si>
  <si>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</si>
  <si>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</si>
  <si>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</si>
  <si>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</si>
  <si>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¥4,225.00</t>
  </si>
  <si>
    <t>¥555.00</t>
  </si>
  <si>
    <t>-¥1,347.00</t>
  </si>
  <si>
    <t>¥2,323.00</t>
  </si>
  <si>
    <t>分类信息</t>
  </si>
  <si>
    <t>业务类型</t>
  </si>
  <si>
    <t>酒店预付（点击查看明细）</t>
  </si>
  <si>
    <t>¥3,670.00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</si>
  <si>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</si>
  <si>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</si>
  <si>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</si>
  <si>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</si>
  <si>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</si>
  <si>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</si>
  <si>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</si>
  <si>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</si>
  <si>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</si>
  <si>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</si>
  <si>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</si>
  <si>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</si>
  <si>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</si>
  <si>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</si>
  <si>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</si>
  <si>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</si>
  <si>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</si>
  <si>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</si>
  <si>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</si>
  <si>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</si>
  <si>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</si>
  <si>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</si>
  <si>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</si>
  <si>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</si>
  <si>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</si>
  <si>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</si>
  <si>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</si>
  <si>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</si>
  <si>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</si>
  <si>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</si>
  <si>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</si>
  <si>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</si>
  <si>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</si>
  <si>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</si>
  <si>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</si>
  <si>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</si>
  <si>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</si>
  <si>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</si>
  <si>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</si>
  <si>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</si>
  <si>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</si>
  <si>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</si>
  <si>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</si>
  <si>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102805202407</t>
  </si>
  <si>
    <t>酒店预付</t>
  </si>
  <si>
    <t>否</t>
  </si>
  <si>
    <t>普通</t>
  </si>
  <si>
    <t>266547578</t>
  </si>
  <si>
    <t>三亚山海天JW万豪酒店</t>
  </si>
  <si>
    <t>1616855</t>
  </si>
  <si>
    <t>吴嘉敏|童柯达|童瑞汉</t>
  </si>
  <si>
    <t>2021-11-03</t>
  </si>
  <si>
    <t>2021-11-04</t>
  </si>
  <si>
    <t>¥2,535.00</t>
  </si>
  <si>
    <t>¥333.00</t>
  </si>
  <si>
    <t>¥2,202.00</t>
  </si>
  <si>
    <t>逸景阁园景房（特大床）</t>
  </si>
  <si>
    <t>WEBSITE</t>
  </si>
  <si>
    <t>102805375882</t>
  </si>
  <si>
    <t>靳佳欣</t>
  </si>
  <si>
    <t>¥845.00</t>
  </si>
  <si>
    <t>¥111.00</t>
  </si>
  <si>
    <t>¥734.00</t>
  </si>
  <si>
    <t>102804256576</t>
  </si>
  <si>
    <t>范道敏</t>
  </si>
  <si>
    <t>2021-11-02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</si>
  <si>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</si>
  <si>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</si>
  <si>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</si>
  <si>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</si>
  <si>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</si>
  <si>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</si>
  <si>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</si>
  <si>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</si>
  <si>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</si>
  <si>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NIMH20211016122851935936RX0</t>
  </si>
  <si>
    <t>102783378886</t>
  </si>
  <si>
    <t>赔付-房费追回</t>
  </si>
  <si>
    <t>-¥217.00</t>
  </si>
  <si>
    <t>--</t>
  </si>
  <si>
    <t>用户告知酒店只能安排大床房，此单为双床房，联系酒店张女士告知双床房已经满房，收到的订单也是大床房，联系代理商15走三没有联系上，已告知用户赔付248房费，用认可，已核对打款账户#追赔系统-预付扣款直连#</t>
  </si>
  <si>
    <t>NPH20211008224942537631RX0</t>
  </si>
  <si>
    <t>102779518146</t>
  </si>
  <si>
    <t>-¥316.00</t>
  </si>
  <si>
    <t>客户到店 酒店双床房满房 无法安排 告知免责 为客户退赔不超过首晚房费 客户 接受#追赔系统-预付扣款直连#</t>
  </si>
  <si>
    <t>NIMH20211022165111720369RX0</t>
  </si>
  <si>
    <t>102787893026</t>
  </si>
  <si>
    <t>-¥814.00</t>
  </si>
  <si>
    <t>此单满房原因无法原单安排，联系酒店（代理商）确认无法原单安排，故直赔客人首晚 ，用户认可#追赔系统-预付扣款直连#</t>
  </si>
  <si>
    <t>返现日期</t>
  </si>
  <si>
    <t>，</t>
  </si>
  <si>
    <r>
      <t>本期扣款</t>
    </r>
    <r>
      <rPr>
        <sz val="10"/>
        <rFont val="Arial"/>
        <charset val="134"/>
      </rPr>
      <t>217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</si>
  <si>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316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</si>
  <si>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814</t>
    </r>
    <r>
      <rPr>
        <sz val="10"/>
        <rFont val="宋体"/>
        <charset val="134"/>
      </rPr>
      <t>元</t>
    </r>
  </si>
  <si>
    <t>A211105110140481</t>
  </si>
  <si>
    <r>
      <t>总计：</t>
    </r>
    <r>
      <rPr>
        <sz val="10"/>
        <rFont val="Arial"/>
        <charset val="134"/>
      </rPr>
      <t>2323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</si>
  <si>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</si>
  <si>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</si>
  <si>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</si>
  <si>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</si>
  <si>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</si>
  <si>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</si>
  <si>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</si>
  <si>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</si>
  <si>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</si>
  <si>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</si>
  <si>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</si>
  <si>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</si>
  <si>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</si>
  <si>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</si>
  <si>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</si>
  <si>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</si>
  <si>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2288481</t>
  </si>
  <si>
    <t>734.00</t>
  </si>
  <si>
    <t>RMB</t>
  </si>
  <si>
    <t>0</t>
  </si>
  <si>
    <t>0.00</t>
  </si>
  <si>
    <t>龙卷风国内直连</t>
  </si>
  <si>
    <t>2021-11-03 18:03:23</t>
  </si>
  <si>
    <t>汇智国际旅游发展有限公司</t>
  </si>
  <si>
    <t>直连</t>
  </si>
  <si>
    <t>2288174</t>
  </si>
  <si>
    <t>吴嘉敏,童柯达,童瑞汉</t>
  </si>
  <si>
    <t>2202.00</t>
  </si>
  <si>
    <t>2021-11-03 09:50:20</t>
  </si>
  <si>
    <t>2287958</t>
  </si>
  <si>
    <t>2021-11-02 18:44:17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</si>
</sst>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&quot;￥&quot;#,##0.00"/>
    <numFmt numFmtId="41" formatCode="_ * #,##0_ ;_ * \-#,##0_ ;_ * &quot;-&quot;_ ;_ @_ "/>
    <numFmt numFmtId="44" formatCode="_ &quot;￥&quot;* #,##0.00_ ;_ &quot;￥&quot;* \-#,##0.00_ ;_ &quot;￥&quot;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14" applyNumberFormat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16" borderId="17" applyNumberFormat="0" applyFont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7" fillId="12" borderId="15" applyNumberForma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9" fillId="12" borderId="14" applyNumberFormat="0" applyAlignment="0" applyProtection="0">
      <alignment vertical="center"/>
    </xf>
    <xf numFmtId="0" fontId="32" fillId="15" borderId="16" applyNumberFormat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</cellStyleXfs>
  <cellXfs count="44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7" t="s">
        <v>0</v>
      </c>
      <c r="B1" s="17"/>
      <c r="C1" s="17"/>
      <c r="D1" s="17"/>
      <c r="E1" s="18"/>
      <c r="F1" s="18"/>
      <c r="G1" s="18"/>
      <c r="H1" s="18"/>
      <c r="I1" s="18"/>
    </row>
    <row r="2" ht="18.75" customHeight="1" spans="1:9">
      <c r="A2" s="19" t="s">
        <v>1</v>
      </c>
      <c r="B2" s="20" t="s">
        <v>2</v>
      </c>
      <c r="C2" s="20"/>
      <c r="D2" s="19" t="s">
        <v>3</v>
      </c>
      <c r="E2" s="21" t="s">
        <v>4</v>
      </c>
      <c r="F2" s="19" t="s">
        <v>5</v>
      </c>
      <c r="G2" s="20"/>
      <c r="H2" s="20"/>
      <c r="I2" t="s">
        <v>6</v>
      </c>
    </row>
    <row r="3" ht="27.95" customHeight="1" spans="1:8">
      <c r="A3" s="22" t="s">
        <v>7</v>
      </c>
      <c r="B3" s="20"/>
      <c r="C3" s="20"/>
      <c r="E3" s="22"/>
      <c r="F3" s="21"/>
      <c r="G3" s="23"/>
      <c r="H3" s="23"/>
    </row>
    <row r="4" ht="15" customHeight="1" spans="1:11">
      <c r="A4" s="24" t="s">
        <v>8</v>
      </c>
      <c r="B4" s="24" t="s">
        <v>9</v>
      </c>
      <c r="C4" s="25" t="s">
        <v>10</v>
      </c>
      <c r="D4" s="24" t="s">
        <v>11</v>
      </c>
      <c r="E4" s="24" t="s">
        <v>12</v>
      </c>
      <c r="F4" s="24" t="s">
        <v>13</v>
      </c>
      <c r="G4" s="25" t="s">
        <v>14</v>
      </c>
      <c r="H4" s="24" t="s">
        <v>15</v>
      </c>
      <c r="I4" s="25" t="s">
        <v>16</v>
      </c>
      <c r="J4" s="25" t="s">
        <v>17</v>
      </c>
      <c r="K4" s="25" t="s">
        <v>18</v>
      </c>
    </row>
    <row r="5" ht="15" customHeight="1" spans="1:11">
      <c r="A5" s="26">
        <v>3</v>
      </c>
      <c r="B5" s="27" t="s">
        <v>19</v>
      </c>
      <c r="C5" s="10" t="s">
        <v>20</v>
      </c>
      <c r="D5" s="28" t="s">
        <v>19</v>
      </c>
      <c r="E5" s="29" t="s">
        <v>21</v>
      </c>
      <c r="F5" s="29" t="s">
        <v>22</v>
      </c>
      <c r="G5" s="30">
        <v>0</v>
      </c>
      <c r="H5" s="31" t="s">
        <v>19</v>
      </c>
      <c r="I5" s="42" t="s">
        <v>23</v>
      </c>
      <c r="J5" s="10" t="s">
        <v>19</v>
      </c>
      <c r="K5" s="10" t="s">
        <v>23</v>
      </c>
    </row>
    <row r="6" ht="27.95" customHeight="1" spans="1:9">
      <c r="A6" s="22" t="s">
        <v>24</v>
      </c>
      <c r="D6" s="32"/>
      <c r="E6" s="33"/>
      <c r="F6" s="33"/>
      <c r="G6" s="34"/>
      <c r="H6" s="33"/>
      <c r="I6" s="38"/>
    </row>
    <row r="7" ht="15" customHeight="1" spans="1:11">
      <c r="A7" s="24" t="s">
        <v>25</v>
      </c>
      <c r="B7" s="24" t="s">
        <v>8</v>
      </c>
      <c r="C7" s="24" t="s">
        <v>9</v>
      </c>
      <c r="D7" s="24" t="s">
        <v>10</v>
      </c>
      <c r="E7" s="24" t="s">
        <v>11</v>
      </c>
      <c r="F7" s="24" t="s">
        <v>12</v>
      </c>
      <c r="G7" s="25" t="s">
        <v>14</v>
      </c>
      <c r="H7" s="24" t="s">
        <v>15</v>
      </c>
      <c r="I7" s="24" t="s">
        <v>16</v>
      </c>
      <c r="J7" s="25" t="s">
        <v>17</v>
      </c>
      <c r="K7" s="25" t="s">
        <v>18</v>
      </c>
    </row>
    <row r="8" ht="15" customHeight="1" spans="1:11">
      <c r="A8" s="35" t="s">
        <v>26</v>
      </c>
      <c r="B8" s="36">
        <v>3</v>
      </c>
      <c r="C8" s="36" t="s">
        <v>19</v>
      </c>
      <c r="D8" s="36" t="s">
        <v>20</v>
      </c>
      <c r="E8" s="37" t="s">
        <v>19</v>
      </c>
      <c r="F8" s="37" t="s">
        <v>21</v>
      </c>
      <c r="G8" s="37">
        <v>0</v>
      </c>
      <c r="H8" s="36" t="s">
        <v>19</v>
      </c>
      <c r="I8" s="43" t="s">
        <v>27</v>
      </c>
      <c r="J8" s="10" t="s">
        <v>19</v>
      </c>
      <c r="K8" s="10" t="s">
        <v>27</v>
      </c>
    </row>
    <row r="9" ht="15" customHeight="1" spans="1:11">
      <c r="A9" s="35" t="s">
        <v>28</v>
      </c>
      <c r="B9" s="36">
        <v>0</v>
      </c>
      <c r="C9" s="36" t="s">
        <v>19</v>
      </c>
      <c r="D9" s="36" t="s">
        <v>19</v>
      </c>
      <c r="E9" s="37" t="s">
        <v>19</v>
      </c>
      <c r="F9" s="37" t="s">
        <v>19</v>
      </c>
      <c r="G9" s="37">
        <v>0</v>
      </c>
      <c r="H9" s="36" t="s">
        <v>19</v>
      </c>
      <c r="I9" s="43" t="s">
        <v>19</v>
      </c>
      <c r="J9" s="10" t="s">
        <v>19</v>
      </c>
      <c r="K9" s="10" t="s">
        <v>19</v>
      </c>
    </row>
    <row r="10" ht="15" customHeight="1" spans="1:11">
      <c r="A10" s="35" t="s">
        <v>29</v>
      </c>
      <c r="B10" s="36">
        <v>0</v>
      </c>
      <c r="C10" s="36" t="s">
        <v>19</v>
      </c>
      <c r="D10" s="36" t="s">
        <v>19</v>
      </c>
      <c r="E10" s="37" t="s">
        <v>19</v>
      </c>
      <c r="F10" s="37" t="s">
        <v>19</v>
      </c>
      <c r="G10" s="37">
        <v>0</v>
      </c>
      <c r="H10" s="36" t="s">
        <v>19</v>
      </c>
      <c r="I10" s="43" t="s">
        <v>19</v>
      </c>
      <c r="J10" s="10" t="s">
        <v>19</v>
      </c>
      <c r="K10" s="10" t="s">
        <v>19</v>
      </c>
    </row>
    <row r="11" ht="27.95" customHeight="1" spans="1:9">
      <c r="A11" s="22" t="s">
        <v>30</v>
      </c>
      <c r="B11" s="38"/>
      <c r="C11" s="38"/>
      <c r="E11" s="38"/>
      <c r="F11" s="34"/>
      <c r="G11" s="34"/>
      <c r="H11" s="34"/>
      <c r="I11" s="38"/>
    </row>
    <row r="12" ht="15" customHeight="1" spans="1:9">
      <c r="A12" s="39" t="s">
        <v>31</v>
      </c>
      <c r="B12" s="40"/>
      <c r="C12" s="20"/>
      <c r="F12" s="41"/>
      <c r="I12" s="41"/>
    </row>
    <row r="13" ht="15" customHeight="1" spans="1:9">
      <c r="A13" s="39" t="s">
        <v>32</v>
      </c>
      <c r="B13" s="40" t="s">
        <v>33</v>
      </c>
      <c r="C13" s="20"/>
      <c r="F13" s="41"/>
      <c r="I13" s="41"/>
    </row>
    <row r="14" ht="15" customHeight="1" spans="1:9">
      <c r="A14" s="39" t="s">
        <v>34</v>
      </c>
      <c r="B14" s="40" t="s">
        <v>35</v>
      </c>
      <c r="C14" s="20"/>
      <c r="F14" s="41"/>
      <c r="G14" s="20"/>
      <c r="H14" s="20"/>
      <c r="I14" s="41"/>
    </row>
    <row r="15" ht="15" customHeight="1" spans="1:9">
      <c r="A15" s="39" t="s">
        <v>36</v>
      </c>
      <c r="B15" s="40" t="s">
        <v>37</v>
      </c>
      <c r="C15" s="20"/>
      <c r="F15" s="41"/>
      <c r="I15" s="41"/>
    </row>
    <row r="16" ht="15" customHeight="1" spans="1:9">
      <c r="A16" s="39" t="s">
        <v>38</v>
      </c>
      <c r="B16" s="40" t="s">
        <v>39</v>
      </c>
      <c r="C16" s="20"/>
      <c r="F16" s="41"/>
      <c r="I16" s="41"/>
    </row>
    <row r="17" ht="15" customHeight="1" spans="1:6">
      <c r="A17" s="39" t="s">
        <v>40</v>
      </c>
      <c r="B17" s="40" t="s">
        <v>41</v>
      </c>
      <c r="C17" s="20"/>
      <c r="F17" s="41"/>
    </row>
    <row r="18" ht="14.25" customHeight="1"/>
    <row r="19" ht="14.25" customHeight="1" spans="7:9">
      <c r="G19" s="20"/>
      <c r="H19" s="20"/>
      <c r="I19" s="20"/>
    </row>
    <row r="20" ht="18.75" customHeight="1" spans="2:6">
      <c r="B20" s="20"/>
      <c r="C20" s="20"/>
      <c r="D20" s="20"/>
      <c r="E20" s="20"/>
      <c r="F20" s="20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"/>
  <sheetViews>
    <sheetView topLeftCell="U1" workbookViewId="0">
      <selection activeCell="U1" sqref="$A1:$XFD1048576"/>
    </sheetView>
  </sheetViews>
  <sheetFormatPr defaultColWidth="9.14285714285714" defaultRowHeight="12.75" outlineLevelRow="4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2" t="s">
        <v>62</v>
      </c>
      <c r="Y1" s="12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7" t="s">
        <v>71</v>
      </c>
      <c r="B2" s="7"/>
      <c r="C2" s="7" t="s">
        <v>72</v>
      </c>
      <c r="D2" s="7" t="s">
        <v>73</v>
      </c>
      <c r="E2" s="7" t="s">
        <v>74</v>
      </c>
      <c r="F2" s="7" t="s">
        <v>73</v>
      </c>
      <c r="G2" s="7" t="s">
        <v>75</v>
      </c>
      <c r="H2" s="8" t="s">
        <v>76</v>
      </c>
      <c r="I2" s="8" t="s">
        <v>77</v>
      </c>
      <c r="J2" s="8" t="s">
        <v>2</v>
      </c>
      <c r="K2" s="8" t="s">
        <v>78</v>
      </c>
      <c r="L2" s="8">
        <v>3</v>
      </c>
      <c r="M2" s="8">
        <v>1</v>
      </c>
      <c r="N2" s="8" t="s">
        <v>79</v>
      </c>
      <c r="O2" s="8" t="s">
        <v>79</v>
      </c>
      <c r="P2" s="8" t="s">
        <v>80</v>
      </c>
      <c r="Q2" s="8"/>
      <c r="R2" s="13" t="s">
        <v>81</v>
      </c>
      <c r="S2" s="15" t="s">
        <v>19</v>
      </c>
      <c r="T2" s="8"/>
      <c r="U2" s="13" t="s">
        <v>19</v>
      </c>
      <c r="V2" s="13" t="s">
        <v>81</v>
      </c>
      <c r="W2" s="15" t="s">
        <v>82</v>
      </c>
      <c r="X2" s="15" t="s">
        <v>19</v>
      </c>
      <c r="Y2" s="13" t="s">
        <v>19</v>
      </c>
      <c r="Z2" s="15" t="s">
        <v>19</v>
      </c>
      <c r="AA2" s="16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7" t="s">
        <v>86</v>
      </c>
      <c r="B3" s="7"/>
      <c r="C3" s="7" t="s">
        <v>72</v>
      </c>
      <c r="D3" s="7" t="s">
        <v>73</v>
      </c>
      <c r="E3" s="7" t="s">
        <v>74</v>
      </c>
      <c r="F3" s="7" t="s">
        <v>73</v>
      </c>
      <c r="G3" s="7" t="s">
        <v>75</v>
      </c>
      <c r="H3" s="8" t="s">
        <v>76</v>
      </c>
      <c r="I3" s="8" t="s">
        <v>77</v>
      </c>
      <c r="J3" s="8" t="s">
        <v>2</v>
      </c>
      <c r="K3" s="8" t="s">
        <v>87</v>
      </c>
      <c r="L3" s="8">
        <v>1</v>
      </c>
      <c r="M3" s="8">
        <v>1</v>
      </c>
      <c r="N3" s="8" t="s">
        <v>79</v>
      </c>
      <c r="O3" s="8" t="s">
        <v>79</v>
      </c>
      <c r="P3" s="8" t="s">
        <v>80</v>
      </c>
      <c r="Q3" s="8"/>
      <c r="R3" s="13" t="s">
        <v>88</v>
      </c>
      <c r="S3" s="15" t="s">
        <v>19</v>
      </c>
      <c r="T3" s="8"/>
      <c r="U3" s="13" t="s">
        <v>19</v>
      </c>
      <c r="V3" s="13" t="s">
        <v>88</v>
      </c>
      <c r="W3" s="15" t="s">
        <v>89</v>
      </c>
      <c r="X3" s="15" t="s">
        <v>19</v>
      </c>
      <c r="Y3" s="13" t="s">
        <v>19</v>
      </c>
      <c r="Z3" s="15" t="s">
        <v>19</v>
      </c>
      <c r="AA3" s="16" t="s">
        <v>19</v>
      </c>
      <c r="AB3" t="s">
        <v>19</v>
      </c>
      <c r="AC3" t="s">
        <v>90</v>
      </c>
      <c r="AD3" t="s">
        <v>6</v>
      </c>
      <c r="AE3" t="s">
        <v>84</v>
      </c>
      <c r="AF3" t="s">
        <v>85</v>
      </c>
      <c r="AG3" t="s">
        <v>73</v>
      </c>
      <c r="AH3" t="s">
        <v>19</v>
      </c>
    </row>
    <row r="4" ht="14.25" customHeight="1" spans="1:34">
      <c r="A4" s="7" t="s">
        <v>91</v>
      </c>
      <c r="B4" s="7"/>
      <c r="C4" s="7" t="s">
        <v>72</v>
      </c>
      <c r="D4" s="7" t="s">
        <v>73</v>
      </c>
      <c r="E4" s="7" t="s">
        <v>74</v>
      </c>
      <c r="F4" s="7" t="s">
        <v>73</v>
      </c>
      <c r="G4" s="7" t="s">
        <v>75</v>
      </c>
      <c r="H4" s="8" t="s">
        <v>76</v>
      </c>
      <c r="I4" s="8" t="s">
        <v>77</v>
      </c>
      <c r="J4" s="8" t="s">
        <v>2</v>
      </c>
      <c r="K4" s="8" t="s">
        <v>92</v>
      </c>
      <c r="L4" s="8">
        <v>1</v>
      </c>
      <c r="M4" s="8">
        <v>1</v>
      </c>
      <c r="N4" s="8" t="s">
        <v>93</v>
      </c>
      <c r="O4" s="8" t="s">
        <v>79</v>
      </c>
      <c r="P4" s="8" t="s">
        <v>80</v>
      </c>
      <c r="Q4" s="8"/>
      <c r="R4" s="13" t="s">
        <v>88</v>
      </c>
      <c r="S4" s="15" t="s">
        <v>19</v>
      </c>
      <c r="T4" s="8"/>
      <c r="U4" s="13" t="s">
        <v>19</v>
      </c>
      <c r="V4" s="13" t="s">
        <v>88</v>
      </c>
      <c r="W4" s="15" t="s">
        <v>89</v>
      </c>
      <c r="X4" s="15" t="s">
        <v>19</v>
      </c>
      <c r="Y4" s="13" t="s">
        <v>19</v>
      </c>
      <c r="Z4" s="15" t="s">
        <v>19</v>
      </c>
      <c r="AA4" s="16" t="s">
        <v>19</v>
      </c>
      <c r="AB4" t="s">
        <v>19</v>
      </c>
      <c r="AC4" t="s">
        <v>90</v>
      </c>
      <c r="AD4" t="s">
        <v>6</v>
      </c>
      <c r="AE4" t="s">
        <v>84</v>
      </c>
      <c r="AF4" t="s">
        <v>85</v>
      </c>
      <c r="AG4" t="s">
        <v>73</v>
      </c>
      <c r="AH4" t="s">
        <v>19</v>
      </c>
    </row>
    <row r="5" customHeight="1" spans="1:32">
      <c r="A5" s="11" t="s">
        <v>94</v>
      </c>
      <c r="B5" s="11"/>
      <c r="C5" s="11" t="s">
        <v>95</v>
      </c>
      <c r="D5" s="11"/>
      <c r="E5" s="11"/>
      <c r="F5" s="11"/>
      <c r="G5" s="11" t="s">
        <v>95</v>
      </c>
      <c r="H5" s="11" t="s">
        <v>95</v>
      </c>
      <c r="I5" s="11" t="s">
        <v>95</v>
      </c>
      <c r="J5" s="11" t="s">
        <v>95</v>
      </c>
      <c r="K5" s="11" t="s">
        <v>95</v>
      </c>
      <c r="L5" s="11" t="s">
        <v>95</v>
      </c>
      <c r="M5" s="11" t="s">
        <v>95</v>
      </c>
      <c r="N5" s="11" t="s">
        <v>95</v>
      </c>
      <c r="O5" s="11" t="s">
        <v>95</v>
      </c>
      <c r="P5" s="11" t="s">
        <v>95</v>
      </c>
      <c r="Q5" s="11"/>
      <c r="R5" s="14" t="s">
        <v>20</v>
      </c>
      <c r="S5" s="14" t="s">
        <v>19</v>
      </c>
      <c r="T5" s="11" t="s">
        <v>95</v>
      </c>
      <c r="U5" s="14"/>
      <c r="V5" s="14" t="s">
        <v>20</v>
      </c>
      <c r="W5" s="14" t="s">
        <v>21</v>
      </c>
      <c r="X5" s="14"/>
      <c r="Y5" s="14"/>
      <c r="Z5" s="14"/>
      <c r="AA5" s="11"/>
      <c r="AB5" s="14"/>
      <c r="AC5" s="11"/>
      <c r="AD5" s="11" t="s">
        <v>95</v>
      </c>
      <c r="AE5" s="11"/>
      <c r="AF5" s="11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5"/>
  <sheetViews>
    <sheetView workbookViewId="0">
      <selection activeCell="M2" sqref="M2"/>
    </sheetView>
  </sheetViews>
  <sheetFormatPr defaultColWidth="9.14285714285714" defaultRowHeight="12.75" outlineLevelRow="4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96</v>
      </c>
      <c r="B1" s="4" t="s">
        <v>97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98</v>
      </c>
      <c r="H1" s="4" t="s">
        <v>99</v>
      </c>
      <c r="I1" s="4" t="s">
        <v>13</v>
      </c>
      <c r="J1" s="4" t="s">
        <v>17</v>
      </c>
      <c r="K1" s="4" t="s">
        <v>18</v>
      </c>
      <c r="L1" s="12" t="s">
        <v>100</v>
      </c>
      <c r="M1" s="4" t="s">
        <v>101</v>
      </c>
      <c r="N1" s="4" t="s">
        <v>102</v>
      </c>
    </row>
    <row r="2" ht="14.25" customHeight="1" spans="1:256">
      <c r="A2" s="7" t="s">
        <v>103</v>
      </c>
      <c r="B2" s="8" t="s">
        <v>104</v>
      </c>
      <c r="C2" s="8" t="s">
        <v>77</v>
      </c>
      <c r="D2" s="8" t="s">
        <v>2</v>
      </c>
      <c r="E2" s="8" t="s">
        <v>74</v>
      </c>
      <c r="F2" s="8" t="s">
        <v>73</v>
      </c>
      <c r="G2" s="8" t="s">
        <v>80</v>
      </c>
      <c r="H2" s="8" t="s">
        <v>105</v>
      </c>
      <c r="I2" s="13" t="s">
        <v>106</v>
      </c>
      <c r="J2" s="13" t="s">
        <v>19</v>
      </c>
      <c r="K2" s="13" t="s">
        <v>106</v>
      </c>
      <c r="L2" s="8" t="s">
        <v>107</v>
      </c>
      <c r="M2" s="8" t="s">
        <v>108</v>
      </c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ht="14.25" customHeight="1" spans="1:256">
      <c r="A3" s="7" t="s">
        <v>109</v>
      </c>
      <c r="B3" s="8" t="s">
        <v>110</v>
      </c>
      <c r="C3" s="8" t="s">
        <v>77</v>
      </c>
      <c r="D3" s="8" t="s">
        <v>2</v>
      </c>
      <c r="E3" s="8" t="s">
        <v>74</v>
      </c>
      <c r="F3" s="8" t="s">
        <v>73</v>
      </c>
      <c r="G3" s="8" t="s">
        <v>80</v>
      </c>
      <c r="H3" s="8" t="s">
        <v>105</v>
      </c>
      <c r="I3" s="13" t="s">
        <v>111</v>
      </c>
      <c r="J3" s="13" t="s">
        <v>19</v>
      </c>
      <c r="K3" s="13" t="s">
        <v>111</v>
      </c>
      <c r="L3" s="8" t="s">
        <v>107</v>
      </c>
      <c r="M3" s="8" t="s">
        <v>112</v>
      </c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ht="14.25" customHeight="1" spans="1:256">
      <c r="A4" s="7" t="s">
        <v>113</v>
      </c>
      <c r="B4" s="8" t="s">
        <v>114</v>
      </c>
      <c r="C4" s="8" t="s">
        <v>77</v>
      </c>
      <c r="D4" s="8" t="s">
        <v>2</v>
      </c>
      <c r="E4" s="8" t="s">
        <v>74</v>
      </c>
      <c r="F4" s="8" t="s">
        <v>73</v>
      </c>
      <c r="G4" s="8" t="s">
        <v>80</v>
      </c>
      <c r="H4" s="8" t="s">
        <v>105</v>
      </c>
      <c r="I4" s="13" t="s">
        <v>115</v>
      </c>
      <c r="J4" s="13" t="s">
        <v>19</v>
      </c>
      <c r="K4" s="13" t="s">
        <v>115</v>
      </c>
      <c r="L4" s="8" t="s">
        <v>107</v>
      </c>
      <c r="M4" s="8" t="s">
        <v>116</v>
      </c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customHeight="1" spans="1:14">
      <c r="A5" s="11" t="s">
        <v>94</v>
      </c>
      <c r="B5" s="11" t="s">
        <v>95</v>
      </c>
      <c r="C5" s="11" t="s">
        <v>95</v>
      </c>
      <c r="D5" s="11" t="s">
        <v>95</v>
      </c>
      <c r="E5" s="11"/>
      <c r="F5" s="11"/>
      <c r="G5" s="11" t="s">
        <v>95</v>
      </c>
      <c r="H5" s="11" t="s">
        <v>95</v>
      </c>
      <c r="I5" s="14" t="s">
        <v>22</v>
      </c>
      <c r="J5" s="14"/>
      <c r="K5" s="14"/>
      <c r="L5" s="11"/>
      <c r="M5" s="11" t="s">
        <v>95</v>
      </c>
      <c r="N5" t="s">
        <v>95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117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F27" sqref="F2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5" t="s">
        <v>18</v>
      </c>
      <c r="H1" s="6" t="s">
        <v>118</v>
      </c>
    </row>
    <row r="2" ht="14.25" customHeight="1" spans="1:9">
      <c r="A2" s="7" t="s">
        <v>71</v>
      </c>
      <c r="B2" s="8" t="s">
        <v>79</v>
      </c>
      <c r="C2" s="8" t="s">
        <v>80</v>
      </c>
      <c r="D2" s="3">
        <v>2202</v>
      </c>
      <c r="E2" t="str">
        <f>VLOOKUP(A2,HOP!A:L,12,0)</f>
        <v>2202.00</v>
      </c>
      <c r="F2" t="str">
        <f>VLOOKUP(A2,HOP!A:C,3,0)</f>
        <v>2288174</v>
      </c>
      <c r="G2">
        <f>D2-E2</f>
        <v>0</v>
      </c>
      <c r="H2" t="str">
        <f>$H$1&amp;F2</f>
        <v>，2288174</v>
      </c>
      <c r="I2" t="str">
        <f>VLOOKUP(A2,HOP!A:T,20,0)</f>
        <v>直连</v>
      </c>
    </row>
    <row r="3" ht="14.25" customHeight="1" spans="1:9">
      <c r="A3" s="7" t="s">
        <v>86</v>
      </c>
      <c r="B3" s="8" t="s">
        <v>79</v>
      </c>
      <c r="C3" s="8" t="s">
        <v>80</v>
      </c>
      <c r="D3" s="3">
        <v>734</v>
      </c>
      <c r="E3" t="str">
        <f>VLOOKUP(A3,HOP!A:L,12,0)</f>
        <v>734.00</v>
      </c>
      <c r="F3" t="str">
        <f>VLOOKUP(A3,HOP!A:C,3,0)</f>
        <v>2288481</v>
      </c>
      <c r="G3">
        <f>D3-E3</f>
        <v>0</v>
      </c>
      <c r="H3" t="str">
        <f>$H$1&amp;F3</f>
        <v>，2288481</v>
      </c>
      <c r="I3" t="str">
        <f>VLOOKUP(A3,HOP!A:T,20,0)</f>
        <v>直连</v>
      </c>
    </row>
    <row r="4" ht="14.25" customHeight="1" spans="1:9">
      <c r="A4" s="7" t="s">
        <v>91</v>
      </c>
      <c r="B4" s="8" t="s">
        <v>79</v>
      </c>
      <c r="C4" s="8" t="s">
        <v>80</v>
      </c>
      <c r="D4" s="3">
        <v>734</v>
      </c>
      <c r="E4" t="str">
        <f>VLOOKUP(A4,HOP!A:L,12,0)</f>
        <v>734.00</v>
      </c>
      <c r="F4" t="str">
        <f>VLOOKUP(A4,HOP!A:C,3,0)</f>
        <v>2287958</v>
      </c>
      <c r="G4">
        <f>D4-E4</f>
        <v>0</v>
      </c>
      <c r="H4" t="str">
        <f>$H$1&amp;F4</f>
        <v>，2287958</v>
      </c>
      <c r="I4" t="str">
        <f>VLOOKUP(A4,HOP!A:T,20,0)</f>
        <v>直连</v>
      </c>
    </row>
    <row r="5" spans="1:10">
      <c r="A5" s="44" t="s">
        <v>104</v>
      </c>
      <c r="D5" s="9">
        <v>-217</v>
      </c>
      <c r="E5" t="e">
        <f>VLOOKUP(A5,HOP!A:L,12,0)</f>
        <v>#N/A</v>
      </c>
      <c r="F5">
        <v>2275951</v>
      </c>
      <c r="G5" t="e">
        <f>D5-E5</f>
        <v>#N/A</v>
      </c>
      <c r="H5" t="str">
        <f>$H$1&amp;F5</f>
        <v>，2275951</v>
      </c>
      <c r="I5" t="e">
        <f>VLOOKUP(A5,HOP!A:T,20,0)</f>
        <v>#N/A</v>
      </c>
      <c r="J5" s="6" t="s">
        <v>119</v>
      </c>
    </row>
    <row r="6" spans="1:10">
      <c r="A6" s="44" t="s">
        <v>110</v>
      </c>
      <c r="D6" s="9">
        <v>-316</v>
      </c>
      <c r="E6" t="e">
        <f>VLOOKUP(A6,HOP!A:L,12,0)</f>
        <v>#N/A</v>
      </c>
      <c r="F6">
        <v>2274445</v>
      </c>
      <c r="G6" t="e">
        <f>D6-E6</f>
        <v>#N/A</v>
      </c>
      <c r="H6" t="str">
        <f>$H$1&amp;F6</f>
        <v>，2274445</v>
      </c>
      <c r="I6" t="e">
        <f>VLOOKUP(A6,HOP!A:T,20,0)</f>
        <v>#N/A</v>
      </c>
      <c r="J6" s="6" t="s">
        <v>120</v>
      </c>
    </row>
    <row r="7" spans="1:10">
      <c r="A7" s="44" t="s">
        <v>114</v>
      </c>
      <c r="D7" s="9">
        <v>-814</v>
      </c>
      <c r="E7" t="e">
        <f>VLOOKUP(A7,HOP!A:L,12,0)</f>
        <v>#N/A</v>
      </c>
      <c r="F7">
        <v>2278591</v>
      </c>
      <c r="G7" t="e">
        <f>D7-E7</f>
        <v>#N/A</v>
      </c>
      <c r="H7" t="str">
        <f>$H$1&amp;F7</f>
        <v>，2278591</v>
      </c>
      <c r="I7" t="e">
        <f>VLOOKUP(A7,HOP!A:T,20,0)</f>
        <v>#N/A</v>
      </c>
      <c r="J7" s="6" t="s">
        <v>121</v>
      </c>
    </row>
    <row r="9" spans="4:4">
      <c r="D9" s="3">
        <f>SUM(D2:D8)</f>
        <v>2323</v>
      </c>
    </row>
    <row r="10" ht="14.25" spans="4:4">
      <c r="D10" s="10" t="s">
        <v>23</v>
      </c>
    </row>
    <row r="13" spans="1:1">
      <c r="A13" t="s">
        <v>122</v>
      </c>
    </row>
    <row r="14" spans="1:1">
      <c r="A14" s="6" t="s">
        <v>123</v>
      </c>
    </row>
  </sheetData>
  <autoFilter ref="A1:I7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"/>
  <sheetViews>
    <sheetView workbookViewId="0">
      <selection activeCell="D1" sqref="D$1:D$1048576"/>
    </sheetView>
  </sheetViews>
  <sheetFormatPr defaultColWidth="9.14285714285714" defaultRowHeight="12.75" outlineLevelRow="3"/>
  <cols>
    <col min="1" max="16383" width="9.14285714285714" style="1"/>
  </cols>
  <sheetData>
    <row r="1" s="1" customFormat="1" spans="1:20">
      <c r="A1" s="2" t="s">
        <v>124</v>
      </c>
      <c r="B1" s="2" t="s">
        <v>125</v>
      </c>
      <c r="C1" s="2" t="s">
        <v>126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127</v>
      </c>
      <c r="I1" s="2" t="s">
        <v>128</v>
      </c>
      <c r="J1" s="2" t="s">
        <v>129</v>
      </c>
      <c r="K1" s="2" t="s">
        <v>130</v>
      </c>
      <c r="L1" s="2" t="s">
        <v>131</v>
      </c>
      <c r="M1" s="2" t="s">
        <v>132</v>
      </c>
      <c r="N1" s="2" t="s">
        <v>133</v>
      </c>
      <c r="O1" s="2" t="s">
        <v>134</v>
      </c>
      <c r="P1" s="2" t="s">
        <v>135</v>
      </c>
      <c r="Q1" s="2" t="s">
        <v>136</v>
      </c>
      <c r="R1" s="2" t="s">
        <v>137</v>
      </c>
      <c r="S1" s="2" t="s">
        <v>138</v>
      </c>
      <c r="T1" s="2" t="s">
        <v>139</v>
      </c>
    </row>
    <row r="2" s="1" customFormat="1" spans="1:20">
      <c r="A2" s="1" t="s">
        <v>86</v>
      </c>
      <c r="B2" s="1" t="s">
        <v>79</v>
      </c>
      <c r="C2" s="1" t="s">
        <v>140</v>
      </c>
      <c r="D2" s="1" t="s">
        <v>76</v>
      </c>
      <c r="E2" s="1" t="s">
        <v>87</v>
      </c>
      <c r="F2" s="1" t="s">
        <v>79</v>
      </c>
      <c r="G2" s="1" t="s">
        <v>80</v>
      </c>
      <c r="H2" s="1" t="s">
        <v>107</v>
      </c>
      <c r="I2" s="1" t="s">
        <v>141</v>
      </c>
      <c r="J2" s="1" t="s">
        <v>142</v>
      </c>
      <c r="K2" s="1" t="s">
        <v>141</v>
      </c>
      <c r="L2" s="1" t="s">
        <v>141</v>
      </c>
      <c r="M2" s="1" t="s">
        <v>143</v>
      </c>
      <c r="N2" s="1" t="s">
        <v>143</v>
      </c>
      <c r="O2" s="1" t="s">
        <v>144</v>
      </c>
      <c r="P2" s="1" t="s">
        <v>145</v>
      </c>
      <c r="Q2" s="1" t="s">
        <v>146</v>
      </c>
      <c r="R2" s="1" t="s">
        <v>73</v>
      </c>
      <c r="S2" s="1" t="s">
        <v>147</v>
      </c>
      <c r="T2" s="1" t="s">
        <v>148</v>
      </c>
    </row>
    <row r="3" s="1" customFormat="1" spans="1:20">
      <c r="A3" s="1" t="s">
        <v>71</v>
      </c>
      <c r="B3" s="1" t="s">
        <v>79</v>
      </c>
      <c r="C3" s="1" t="s">
        <v>149</v>
      </c>
      <c r="D3" s="1" t="s">
        <v>76</v>
      </c>
      <c r="E3" s="1" t="s">
        <v>150</v>
      </c>
      <c r="F3" s="1" t="s">
        <v>79</v>
      </c>
      <c r="G3" s="1" t="s">
        <v>80</v>
      </c>
      <c r="H3" s="1" t="s">
        <v>107</v>
      </c>
      <c r="I3" s="1" t="s">
        <v>151</v>
      </c>
      <c r="J3" s="1" t="s">
        <v>142</v>
      </c>
      <c r="K3" s="1" t="s">
        <v>151</v>
      </c>
      <c r="L3" s="1" t="s">
        <v>151</v>
      </c>
      <c r="M3" s="1" t="s">
        <v>143</v>
      </c>
      <c r="N3" s="1" t="s">
        <v>143</v>
      </c>
      <c r="O3" s="1" t="s">
        <v>144</v>
      </c>
      <c r="P3" s="1" t="s">
        <v>145</v>
      </c>
      <c r="Q3" s="1" t="s">
        <v>152</v>
      </c>
      <c r="R3" s="1" t="s">
        <v>73</v>
      </c>
      <c r="S3" s="1" t="s">
        <v>147</v>
      </c>
      <c r="T3" s="1" t="s">
        <v>148</v>
      </c>
    </row>
    <row r="4" s="1" customFormat="1" spans="1:20">
      <c r="A4" s="1" t="s">
        <v>91</v>
      </c>
      <c r="B4" s="1" t="s">
        <v>93</v>
      </c>
      <c r="C4" s="1" t="s">
        <v>153</v>
      </c>
      <c r="D4" s="1" t="s">
        <v>76</v>
      </c>
      <c r="E4" s="1" t="s">
        <v>92</v>
      </c>
      <c r="F4" s="1" t="s">
        <v>79</v>
      </c>
      <c r="G4" s="1" t="s">
        <v>80</v>
      </c>
      <c r="H4" s="1" t="s">
        <v>107</v>
      </c>
      <c r="I4" s="1" t="s">
        <v>141</v>
      </c>
      <c r="J4" s="1" t="s">
        <v>142</v>
      </c>
      <c r="K4" s="1" t="s">
        <v>141</v>
      </c>
      <c r="L4" s="1" t="s">
        <v>141</v>
      </c>
      <c r="M4" s="1" t="s">
        <v>143</v>
      </c>
      <c r="N4" s="1" t="s">
        <v>143</v>
      </c>
      <c r="O4" s="1" t="s">
        <v>144</v>
      </c>
      <c r="P4" s="1" t="s">
        <v>145</v>
      </c>
      <c r="Q4" s="1" t="s">
        <v>154</v>
      </c>
      <c r="R4" s="1" t="s">
        <v>73</v>
      </c>
      <c r="S4" s="1" t="s">
        <v>147</v>
      </c>
      <c r="T4" s="1" t="s">
        <v>148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2021-11-05T03:00:23Z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CBD2005131A743DC9735C07B4CCDA138</vt:lpwstr>
  </property>
</Properties>
</file>