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<sst xmlns="http://schemas.openxmlformats.org/spreadsheetml/2006/main" count="258" uniqueCount="125">
  <si>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</si>
  <si>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</si>
  <si>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</si>
  <si>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</si>
  <si>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</si>
  <si>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</si>
  <si>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</si>
  <si>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</si>
  <si>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</si>
  <si>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</si>
  <si>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</si>
  <si>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</si>
  <si>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</si>
  <si>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</si>
  <si>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</si>
  <si>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</si>
  <si>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</si>
  <si>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</si>
  <si>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</si>
  <si>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</si>
  <si>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</si>
  <si>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</si>
  <si>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</si>
  <si>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</si>
  <si>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</si>
  <si>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</si>
  <si>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</si>
  <si>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[长崎]卢克广场酒店(Luke Plaza Hotel)(76185826)</t>
  </si>
  <si>
    <t>园景舒适双床房&lt;双人入住&gt;&lt;限量抢购&gt;&lt;双早&gt;</t>
  </si>
  <si>
    <t>CNY</t>
  </si>
  <si>
    <t>NAKAMURA/MASAKO</t>
  </si>
  <si>
    <t>CA2019211108CNY-W</t>
  </si>
  <si>
    <t>未提现</t>
  </si>
  <si>
    <t>携程开票</t>
  </si>
  <si>
    <t>[新加坡]新加坡客安酒店 (SG Clean)(The Clan Hotel Singapore by Far East Hospitality (SG Clean))(76296409)</t>
  </si>
  <si>
    <t>豪华房&lt;双人入住&gt;&lt;限量特惠&gt;&lt;双早&gt;</t>
  </si>
  <si>
    <t>Tiang/JoJo,Tay/Bson</t>
  </si>
  <si>
    <t>[Ko Lanta Yai]碧玛莱温泉度假酒店(SHA Plus+)(Pimalai Resort &amp; Spa(SHA Plus+))(4423049)</t>
  </si>
  <si>
    <t>豪华房&lt;双人入住&gt;&lt;中宾&gt;&lt;双早&gt;</t>
  </si>
  <si>
    <t>ZHU/JUNYU,XIAO/JINGMA</t>
  </si>
  <si>
    <t>Chan/Shawn</t>
  </si>
  <si>
    <t>[曼谷]曼谷 W 酒店(W Bangkok Hotel)(3666561)</t>
  </si>
  <si>
    <t>奇妙两大床房(连住3晚及以上)&lt;双人入住&gt;&lt;无早&gt;&lt;普通会员&gt;</t>
  </si>
  <si>
    <t>DERNAOUI/Malek</t>
  </si>
  <si>
    <t>退单</t>
  </si>
  <si>
    <t>[曼谷]曼谷 JW 万豪酒店(JW Marriott Hotel Bangkok)(3031185)</t>
  </si>
  <si>
    <t>豪华房&lt;双人入住&gt;&lt;特价促销&gt;&lt;双早&gt;&lt;普通会员&gt;</t>
  </si>
  <si>
    <t>WATPRAPASAK/PIYAKARN</t>
  </si>
  <si>
    <t>[芭堤雅]达拉海角渡假村(Cape Dara Resort)(5470678)</t>
  </si>
  <si>
    <t>豪华特大床房&lt;双人入住&gt;&lt;不适用印度客人&gt;&lt;双早&gt;</t>
  </si>
  <si>
    <t>SAMAIKUL/APIRAK</t>
  </si>
  <si>
    <t>，</t>
  </si>
  <si>
    <t>A211108180235481</t>
  </si>
  <si>
    <t>CNY / HKD 当前参考汇率: 1.217299327</t>
  </si>
  <si>
    <t>总计： 10036 CNY/
12216.82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</si>
  <si>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</si>
  <si>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</si>
  <si>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</si>
  <si>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</si>
  <si>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</si>
  <si>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</si>
  <si>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</si>
  <si>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</si>
  <si>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</si>
  <si>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</si>
  <si>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</si>
  <si>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</si>
  <si>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</si>
  <si>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</si>
  <si>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</si>
  <si>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</si>
  <si>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</si>
  <si>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</si>
  <si>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2290447</t>
  </si>
  <si>
    <t>达拉海角度假酒店</t>
  </si>
  <si>
    <t>SAMAIKUL APIRAK</t>
  </si>
  <si>
    <t>2021-11-06</t>
  </si>
  <si>
    <t>退房日周结</t>
  </si>
  <si>
    <t>790.00</t>
  </si>
  <si>
    <t>RMB</t>
  </si>
  <si>
    <t>0</t>
  </si>
  <si>
    <t>0.00</t>
  </si>
  <si>
    <t>携程国际直连(DD)</t>
  </si>
  <si>
    <t>2021-11-05 16:00:42</t>
  </si>
  <si>
    <t>否</t>
  </si>
  <si>
    <t>汇智国际旅游发展有限公司</t>
  </si>
  <si>
    <t>直采</t>
  </si>
  <si>
    <t>2021-11-04</t>
  </si>
  <si>
    <t>2289113</t>
  </si>
  <si>
    <t>曼谷JW万豪酒店</t>
  </si>
  <si>
    <t>WATPRAPASAK PIYAKARN</t>
  </si>
  <si>
    <t>433.00</t>
  </si>
  <si>
    <t>2021-11-05 08:05:37</t>
  </si>
  <si>
    <t>2021-10-29</t>
  </si>
  <si>
    <t>2284872</t>
  </si>
  <si>
    <t>曼谷W酒店</t>
  </si>
  <si>
    <t>DERNAOUI Malek</t>
  </si>
  <si>
    <t>2021-11-02</t>
  </si>
  <si>
    <t>1362.00</t>
  </si>
  <si>
    <t>2021-10-29 11:18:11</t>
  </si>
  <si>
    <t>2021-10-28</t>
  </si>
  <si>
    <t>2284568</t>
  </si>
  <si>
    <t>新加坡客安酒店 (SG Clean)</t>
  </si>
  <si>
    <t>Chan Shawn</t>
  </si>
  <si>
    <t>1195.00</t>
  </si>
  <si>
    <t>2021-10-28 18:03:46</t>
  </si>
  <si>
    <t>2021-10-18</t>
  </si>
  <si>
    <t>2279857</t>
  </si>
  <si>
    <t>碧玛莱温泉度假酒店</t>
  </si>
  <si>
    <t>ZHU JUNYU,XIAO JINGMA</t>
  </si>
  <si>
    <t>2021-10-30</t>
  </si>
  <si>
    <t>3000.00</t>
  </si>
  <si>
    <t>2021-10-19 17:32:37</t>
  </si>
  <si>
    <t>2021-10-06</t>
  </si>
  <si>
    <t>2273573</t>
  </si>
  <si>
    <t>Tiang JoJo,Tay Bson</t>
  </si>
  <si>
    <t>2672.00</t>
  </si>
  <si>
    <t>2021-10-06 16:28:28</t>
  </si>
  <si>
    <t>2021-09-02</t>
  </si>
  <si>
    <t>2241144</t>
  </si>
  <si>
    <t>卢克广场酒店</t>
  </si>
  <si>
    <t>NAKAMURA MASAKO</t>
  </si>
  <si>
    <t>2021-11-03</t>
  </si>
  <si>
    <t>1038.00</t>
  </si>
  <si>
    <t>2021-09-03 08:22:48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</si>
</sst>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16192805121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44502</v>
      </c>
      <c r="G2" s="5">
        <v>44503</v>
      </c>
      <c r="H2" s="4">
        <v>1</v>
      </c>
      <c r="I2" s="4">
        <v>1</v>
      </c>
      <c r="J2" s="4">
        <v>1</v>
      </c>
      <c r="K2" s="4" t="s">
        <v>29</v>
      </c>
      <c r="L2" s="4">
        <v>1038</v>
      </c>
      <c r="M2" s="4">
        <v>1038</v>
      </c>
      <c r="N2" s="4" t="s">
        <v>30</v>
      </c>
      <c r="O2" s="4" t="s">
        <v>31</v>
      </c>
      <c r="P2" s="4" t="s">
        <v>32</v>
      </c>
      <c r="Q2" s="4">
        <v>0</v>
      </c>
      <c r="R2" s="8">
        <v>44441</v>
      </c>
      <c r="S2" s="5">
        <v>44508</v>
      </c>
      <c r="T2" s="4" t="s">
        <v>33</v>
      </c>
      <c r="U2" s="4">
        <v>1038</v>
      </c>
      <c r="V2" s="4">
        <v>0</v>
      </c>
      <c r="W2" s="4">
        <v>0</v>
      </c>
      <c r="X2" s="4">
        <v>2241144</v>
      </c>
      <c r="Y2" s="4">
        <v>2241144</v>
      </c>
    </row>
    <row r="3" s="4" customFormat="1" spans="1:25">
      <c r="A3" s="4">
        <v>16479428074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44504</v>
      </c>
      <c r="G3" s="5">
        <v>44506</v>
      </c>
      <c r="H3" s="4">
        <v>1</v>
      </c>
      <c r="I3" s="4">
        <v>2</v>
      </c>
      <c r="J3" s="4">
        <v>2</v>
      </c>
      <c r="K3" s="4" t="s">
        <v>29</v>
      </c>
      <c r="L3" s="4">
        <v>2672</v>
      </c>
      <c r="M3" s="4">
        <v>2672</v>
      </c>
      <c r="N3" s="4" t="s">
        <v>36</v>
      </c>
      <c r="O3" s="4" t="s">
        <v>31</v>
      </c>
      <c r="P3" s="4" t="s">
        <v>32</v>
      </c>
      <c r="Q3" s="4">
        <v>0</v>
      </c>
      <c r="R3" s="8">
        <v>44475</v>
      </c>
      <c r="S3" s="5">
        <v>44508</v>
      </c>
      <c r="T3" s="4" t="s">
        <v>33</v>
      </c>
      <c r="U3" s="4">
        <v>2672</v>
      </c>
      <c r="V3" s="4">
        <v>0</v>
      </c>
      <c r="W3" s="4">
        <v>0</v>
      </c>
      <c r="X3" s="4">
        <v>2273573</v>
      </c>
      <c r="Y3" s="4">
        <v>139168718</v>
      </c>
    </row>
    <row r="4" s="4" customFormat="1" spans="1:25">
      <c r="A4" s="4">
        <v>16591554432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44499</v>
      </c>
      <c r="G4" s="5">
        <v>44504</v>
      </c>
      <c r="H4" s="4">
        <v>1</v>
      </c>
      <c r="I4" s="4">
        <v>5</v>
      </c>
      <c r="J4" s="4">
        <v>5</v>
      </c>
      <c r="K4" s="4" t="s">
        <v>29</v>
      </c>
      <c r="L4" s="4">
        <v>3000</v>
      </c>
      <c r="M4" s="4">
        <v>3000</v>
      </c>
      <c r="N4" s="4" t="s">
        <v>39</v>
      </c>
      <c r="O4" s="4" t="s">
        <v>31</v>
      </c>
      <c r="P4" s="4" t="s">
        <v>32</v>
      </c>
      <c r="Q4" s="4">
        <v>0</v>
      </c>
      <c r="R4" s="8">
        <v>44487</v>
      </c>
      <c r="S4" s="5">
        <v>44508</v>
      </c>
      <c r="T4" s="4" t="s">
        <v>33</v>
      </c>
      <c r="U4" s="4">
        <v>3000</v>
      </c>
      <c r="V4" s="4">
        <v>0</v>
      </c>
      <c r="W4" s="4">
        <v>0</v>
      </c>
      <c r="X4" s="4">
        <v>2279857</v>
      </c>
      <c r="Y4" s="4">
        <v>284683</v>
      </c>
    </row>
    <row r="5" s="4" customFormat="1" spans="1:25">
      <c r="A5" s="4">
        <v>16682525023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44505</v>
      </c>
      <c r="G5" s="5">
        <v>44506</v>
      </c>
      <c r="H5" s="4">
        <v>1</v>
      </c>
      <c r="I5" s="4">
        <v>1</v>
      </c>
      <c r="J5" s="4">
        <v>1</v>
      </c>
      <c r="K5" s="4" t="s">
        <v>29</v>
      </c>
      <c r="L5" s="4">
        <v>1195</v>
      </c>
      <c r="M5" s="4">
        <v>1195</v>
      </c>
      <c r="N5" s="4" t="s">
        <v>40</v>
      </c>
      <c r="O5" s="4" t="s">
        <v>31</v>
      </c>
      <c r="P5" s="4" t="s">
        <v>32</v>
      </c>
      <c r="Q5" s="4">
        <v>0</v>
      </c>
      <c r="R5" s="8">
        <v>44497</v>
      </c>
      <c r="S5" s="5">
        <v>44508</v>
      </c>
      <c r="T5" s="4" t="s">
        <v>33</v>
      </c>
      <c r="U5" s="4">
        <v>1195</v>
      </c>
      <c r="V5" s="4">
        <v>0</v>
      </c>
      <c r="W5" s="4">
        <v>0</v>
      </c>
      <c r="X5" s="4">
        <v>2284568</v>
      </c>
      <c r="Y5" s="4">
        <v>140611587</v>
      </c>
    </row>
    <row r="6" s="4" customFormat="1" spans="1:25">
      <c r="A6" s="4">
        <v>16690864647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44502</v>
      </c>
      <c r="G6" s="5">
        <v>44505</v>
      </c>
      <c r="H6" s="4">
        <v>1</v>
      </c>
      <c r="I6" s="4">
        <v>3</v>
      </c>
      <c r="J6" s="4">
        <v>3</v>
      </c>
      <c r="K6" s="4" t="s">
        <v>29</v>
      </c>
      <c r="L6" s="4">
        <v>1362</v>
      </c>
      <c r="M6" s="4">
        <v>1362</v>
      </c>
      <c r="N6" s="4" t="s">
        <v>43</v>
      </c>
      <c r="O6" s="4" t="s">
        <v>31</v>
      </c>
      <c r="P6" s="4" t="s">
        <v>32</v>
      </c>
      <c r="Q6" s="4">
        <v>0</v>
      </c>
      <c r="R6" s="8">
        <v>44498</v>
      </c>
      <c r="S6" s="5">
        <v>44508</v>
      </c>
      <c r="T6" s="4" t="s">
        <v>33</v>
      </c>
      <c r="U6" s="4">
        <v>1362</v>
      </c>
      <c r="V6" s="4">
        <v>0</v>
      </c>
      <c r="W6" s="4">
        <v>0</v>
      </c>
      <c r="X6" s="4">
        <v>2284872</v>
      </c>
      <c r="Y6" s="4">
        <v>95971002</v>
      </c>
    </row>
    <row r="7" s="4" customFormat="1" spans="1:25">
      <c r="A7" s="4">
        <v>16690864647</v>
      </c>
      <c r="B7" s="4" t="s">
        <v>25</v>
      </c>
      <c r="C7" s="4" t="s">
        <v>44</v>
      </c>
      <c r="D7" s="4" t="s">
        <v>41</v>
      </c>
      <c r="E7" s="4" t="s">
        <v>42</v>
      </c>
      <c r="F7" s="5">
        <v>44502</v>
      </c>
      <c r="G7" s="5">
        <v>44505</v>
      </c>
      <c r="H7" s="4">
        <v>1</v>
      </c>
      <c r="I7" s="4">
        <v>3</v>
      </c>
      <c r="J7" s="4">
        <v>3</v>
      </c>
      <c r="K7" s="4" t="s">
        <v>29</v>
      </c>
      <c r="L7" s="4">
        <v>-454</v>
      </c>
      <c r="M7" s="4">
        <v>-454</v>
      </c>
      <c r="N7" s="4" t="s">
        <v>43</v>
      </c>
      <c r="O7" s="4" t="s">
        <v>31</v>
      </c>
      <c r="P7" s="4" t="s">
        <v>32</v>
      </c>
      <c r="Q7" s="4">
        <v>0</v>
      </c>
      <c r="R7" s="8">
        <v>44498</v>
      </c>
      <c r="S7" s="5">
        <v>44508</v>
      </c>
      <c r="T7" s="4" t="s">
        <v>33</v>
      </c>
      <c r="U7" s="4">
        <v>-454</v>
      </c>
      <c r="V7" s="4">
        <v>0</v>
      </c>
      <c r="W7" s="4">
        <v>0</v>
      </c>
      <c r="X7" s="4">
        <v>2284872</v>
      </c>
      <c r="Y7" s="4">
        <v>95971002</v>
      </c>
    </row>
    <row r="8" s="4" customFormat="1" spans="1:25">
      <c r="A8" s="4">
        <v>16738191475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44505</v>
      </c>
      <c r="G8" s="5">
        <v>44506</v>
      </c>
      <c r="H8" s="4">
        <v>1</v>
      </c>
      <c r="I8" s="4">
        <v>1</v>
      </c>
      <c r="J8" s="4">
        <v>1</v>
      </c>
      <c r="K8" s="4" t="s">
        <v>29</v>
      </c>
      <c r="L8" s="4">
        <v>433</v>
      </c>
      <c r="M8" s="4">
        <v>433</v>
      </c>
      <c r="N8" s="4" t="s">
        <v>47</v>
      </c>
      <c r="O8" s="4" t="s">
        <v>31</v>
      </c>
      <c r="P8" s="4" t="s">
        <v>32</v>
      </c>
      <c r="Q8" s="4">
        <v>0</v>
      </c>
      <c r="R8" s="8">
        <v>44504</v>
      </c>
      <c r="S8" s="5">
        <v>44508</v>
      </c>
      <c r="T8" s="4" t="s">
        <v>33</v>
      </c>
      <c r="U8" s="4">
        <v>433</v>
      </c>
      <c r="V8" s="4">
        <v>0</v>
      </c>
      <c r="W8" s="4">
        <v>0</v>
      </c>
      <c r="X8" s="4">
        <v>2289113</v>
      </c>
      <c r="Y8" s="4">
        <v>71050397</v>
      </c>
    </row>
    <row r="9" s="4" customFormat="1" spans="1:25">
      <c r="A9" s="4">
        <v>16742627806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44505</v>
      </c>
      <c r="G9" s="5">
        <v>44506</v>
      </c>
      <c r="H9" s="4">
        <v>1</v>
      </c>
      <c r="I9" s="4">
        <v>1</v>
      </c>
      <c r="J9" s="4">
        <v>1</v>
      </c>
      <c r="K9" s="4" t="s">
        <v>29</v>
      </c>
      <c r="L9" s="4">
        <v>790</v>
      </c>
      <c r="M9" s="4">
        <v>790</v>
      </c>
      <c r="N9" s="4" t="s">
        <v>50</v>
      </c>
      <c r="O9" s="4" t="s">
        <v>31</v>
      </c>
      <c r="P9" s="4" t="s">
        <v>32</v>
      </c>
      <c r="Q9" s="4">
        <v>0</v>
      </c>
      <c r="R9" s="8">
        <v>44505</v>
      </c>
      <c r="S9" s="5">
        <v>44508</v>
      </c>
      <c r="T9" s="4" t="s">
        <v>33</v>
      </c>
      <c r="U9" s="4">
        <v>790</v>
      </c>
      <c r="V9" s="4">
        <v>0</v>
      </c>
      <c r="W9" s="4">
        <v>0</v>
      </c>
      <c r="X9" s="4">
        <v>2290447</v>
      </c>
      <c r="Y9" s="4">
        <v>422745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4.5" style="4" customWidth="1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4">
        <v>16192805121</v>
      </c>
      <c r="B2" s="5">
        <v>44502</v>
      </c>
      <c r="C2" s="5">
        <v>44503</v>
      </c>
      <c r="D2" s="4">
        <v>1038</v>
      </c>
      <c r="E2" s="4" t="str">
        <f>VLOOKUP(A2,HOP!A:L,12,0)</f>
        <v>1038.00</v>
      </c>
      <c r="F2" s="4" t="str">
        <f>VLOOKUP(A2,HOP!A:C,3,0)</f>
        <v>2241144</v>
      </c>
      <c r="G2" s="4">
        <f>D2-E2</f>
        <v>0</v>
      </c>
      <c r="H2" s="4" t="str">
        <f>$H$1&amp;F2</f>
        <v>，2241144</v>
      </c>
      <c r="I2" s="4" t="str">
        <f>VLOOKUP(A2,HOP!A:T,20,0)</f>
        <v>直采</v>
      </c>
    </row>
    <row r="3" s="4" customFormat="1" spans="1:9">
      <c r="A3" s="4">
        <v>16479428074</v>
      </c>
      <c r="B3" s="5">
        <v>44504</v>
      </c>
      <c r="C3" s="5">
        <v>44506</v>
      </c>
      <c r="D3" s="4">
        <v>2672</v>
      </c>
      <c r="E3" s="4" t="str">
        <f>VLOOKUP(A3,HOP!A:L,12,0)</f>
        <v>2672.00</v>
      </c>
      <c r="F3" s="4" t="str">
        <f>VLOOKUP(A3,HOP!A:C,3,0)</f>
        <v>2273573</v>
      </c>
      <c r="G3" s="4">
        <f t="shared" ref="G3:G8" si="0">D3-E3</f>
        <v>0</v>
      </c>
      <c r="H3" s="4" t="str">
        <f t="shared" ref="H3:H8" si="1">$H$1&amp;F3</f>
        <v>，2273573</v>
      </c>
      <c r="I3" s="4" t="str">
        <f>VLOOKUP(A3,HOP!A:T,20,0)</f>
        <v>直采</v>
      </c>
    </row>
    <row r="4" s="4" customFormat="1" spans="1:9">
      <c r="A4" s="4">
        <v>16591554432</v>
      </c>
      <c r="B4" s="5">
        <v>44499</v>
      </c>
      <c r="C4" s="5">
        <v>44504</v>
      </c>
      <c r="D4" s="4">
        <v>3000</v>
      </c>
      <c r="E4" s="4" t="str">
        <f>VLOOKUP(A4,HOP!A:L,12,0)</f>
        <v>3000.00</v>
      </c>
      <c r="F4" s="4" t="str">
        <f>VLOOKUP(A4,HOP!A:C,3,0)</f>
        <v>2279857</v>
      </c>
      <c r="G4" s="4">
        <f t="shared" si="0"/>
        <v>0</v>
      </c>
      <c r="H4" s="4" t="str">
        <f t="shared" si="1"/>
        <v>，2279857</v>
      </c>
      <c r="I4" s="4" t="str">
        <f>VLOOKUP(A4,HOP!A:T,20,0)</f>
        <v>直采</v>
      </c>
    </row>
    <row r="5" s="4" customFormat="1" spans="1:9">
      <c r="A5" s="4">
        <v>16682525023</v>
      </c>
      <c r="B5" s="5">
        <v>44505</v>
      </c>
      <c r="C5" s="5">
        <v>44506</v>
      </c>
      <c r="D5" s="4">
        <v>1195</v>
      </c>
      <c r="E5" s="4" t="str">
        <f>VLOOKUP(A5,HOP!A:L,12,0)</f>
        <v>1195.00</v>
      </c>
      <c r="F5" s="4" t="str">
        <f>VLOOKUP(A5,HOP!A:C,3,0)</f>
        <v>2284568</v>
      </c>
      <c r="G5" s="4">
        <f t="shared" si="0"/>
        <v>0</v>
      </c>
      <c r="H5" s="4" t="str">
        <f t="shared" si="1"/>
        <v>，2284568</v>
      </c>
      <c r="I5" s="4" t="str">
        <f>VLOOKUP(A5,HOP!A:T,20,0)</f>
        <v>直采</v>
      </c>
    </row>
    <row r="6" s="4" customFormat="1" spans="1:9">
      <c r="A6" s="6">
        <v>16690864647</v>
      </c>
      <c r="B6" s="7">
        <v>44502</v>
      </c>
      <c r="C6" s="7">
        <v>44505</v>
      </c>
      <c r="D6" s="6">
        <v>908</v>
      </c>
      <c r="E6" s="6">
        <v>908</v>
      </c>
      <c r="F6" s="6" t="str">
        <f>VLOOKUP(A6,HOP!A:C,3,0)</f>
        <v>2284872</v>
      </c>
      <c r="G6" s="6">
        <f t="shared" si="0"/>
        <v>0</v>
      </c>
      <c r="H6" s="6" t="str">
        <f t="shared" si="1"/>
        <v>，2284872</v>
      </c>
      <c r="I6" s="6" t="str">
        <f>VLOOKUP(A6,HOP!A:T,20,0)</f>
        <v>直采</v>
      </c>
    </row>
    <row r="7" s="4" customFormat="1" spans="1:9">
      <c r="A7" s="4">
        <v>16738191475</v>
      </c>
      <c r="B7" s="5">
        <v>44505</v>
      </c>
      <c r="C7" s="5">
        <v>44506</v>
      </c>
      <c r="D7" s="4">
        <v>433</v>
      </c>
      <c r="E7" s="4" t="str">
        <f>VLOOKUP(A7,HOP!A:L,12,0)</f>
        <v>433.00</v>
      </c>
      <c r="F7" s="4" t="str">
        <f>VLOOKUP(A7,HOP!A:C,3,0)</f>
        <v>2289113</v>
      </c>
      <c r="G7" s="4">
        <f t="shared" si="0"/>
        <v>0</v>
      </c>
      <c r="H7" s="4" t="str">
        <f t="shared" si="1"/>
        <v>，2289113</v>
      </c>
      <c r="I7" s="4" t="str">
        <f>VLOOKUP(A7,HOP!A:T,20,0)</f>
        <v>直采</v>
      </c>
    </row>
    <row r="8" s="4" customFormat="1" spans="1:9">
      <c r="A8" s="4">
        <v>16742627806</v>
      </c>
      <c r="B8" s="5">
        <v>44505</v>
      </c>
      <c r="C8" s="5">
        <v>44506</v>
      </c>
      <c r="D8" s="4">
        <v>790</v>
      </c>
      <c r="E8" s="4" t="str">
        <f>VLOOKUP(A8,HOP!A:L,12,0)</f>
        <v>790.00</v>
      </c>
      <c r="F8" s="4" t="str">
        <f>VLOOKUP(A8,HOP!A:C,3,0)</f>
        <v>2290447</v>
      </c>
      <c r="G8" s="4">
        <f t="shared" si="0"/>
        <v>0</v>
      </c>
      <c r="H8" s="4" t="str">
        <f t="shared" si="1"/>
        <v>，2290447</v>
      </c>
      <c r="I8" s="4" t="str">
        <f>VLOOKUP(A8,HOP!A:T,20,0)</f>
        <v>直采</v>
      </c>
    </row>
    <row r="10" spans="4:4">
      <c r="D10" s="4">
        <f>SUM(D2:D9)</f>
        <v>10036</v>
      </c>
    </row>
    <row r="15" spans="1:1">
      <c r="A15" s="4" t="s">
        <v>52</v>
      </c>
    </row>
    <row r="16" spans="1:1">
      <c r="A16" s="4" t="s">
        <v>53</v>
      </c>
    </row>
    <row r="17" spans="1:1">
      <c r="A17" s="4" t="s">
        <v>54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G27" sqref="G27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16742627806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</row>
    <row r="3" s="1" customFormat="1" spans="1:20">
      <c r="A3" s="3">
        <v>16738191475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72</v>
      </c>
      <c r="G3" s="1" t="s">
        <v>76</v>
      </c>
      <c r="H3" s="1" t="s">
        <v>77</v>
      </c>
      <c r="I3" s="1" t="s">
        <v>91</v>
      </c>
      <c r="J3" s="1" t="s">
        <v>79</v>
      </c>
      <c r="K3" s="1" t="s">
        <v>91</v>
      </c>
      <c r="L3" s="1" t="s">
        <v>91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92</v>
      </c>
      <c r="R3" s="1" t="s">
        <v>84</v>
      </c>
      <c r="S3" s="1" t="s">
        <v>85</v>
      </c>
      <c r="T3" s="1" t="s">
        <v>86</v>
      </c>
    </row>
    <row r="4" s="1" customFormat="1" spans="1:20">
      <c r="A4" s="3">
        <v>16690864647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72</v>
      </c>
      <c r="H4" s="1" t="s">
        <v>77</v>
      </c>
      <c r="I4" s="1" t="s">
        <v>98</v>
      </c>
      <c r="J4" s="1" t="s">
        <v>79</v>
      </c>
      <c r="K4" s="1" t="s">
        <v>98</v>
      </c>
      <c r="L4" s="1" t="s">
        <v>98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99</v>
      </c>
      <c r="R4" s="1" t="s">
        <v>84</v>
      </c>
      <c r="S4" s="1" t="s">
        <v>85</v>
      </c>
      <c r="T4" s="1" t="s">
        <v>86</v>
      </c>
    </row>
    <row r="5" s="1" customFormat="1" spans="1:20">
      <c r="A5" s="3">
        <v>16682525023</v>
      </c>
      <c r="B5" s="1" t="s">
        <v>100</v>
      </c>
      <c r="C5" s="1" t="s">
        <v>101</v>
      </c>
      <c r="D5" s="1" t="s">
        <v>102</v>
      </c>
      <c r="E5" s="1" t="s">
        <v>103</v>
      </c>
      <c r="F5" s="1" t="s">
        <v>72</v>
      </c>
      <c r="G5" s="1" t="s">
        <v>76</v>
      </c>
      <c r="H5" s="1" t="s">
        <v>77</v>
      </c>
      <c r="I5" s="1" t="s">
        <v>104</v>
      </c>
      <c r="J5" s="1" t="s">
        <v>79</v>
      </c>
      <c r="K5" s="1" t="s">
        <v>104</v>
      </c>
      <c r="L5" s="1" t="s">
        <v>104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105</v>
      </c>
      <c r="R5" s="1" t="s">
        <v>84</v>
      </c>
      <c r="S5" s="1" t="s">
        <v>85</v>
      </c>
      <c r="T5" s="1" t="s">
        <v>86</v>
      </c>
    </row>
    <row r="6" s="1" customFormat="1" spans="1:20">
      <c r="A6" s="3">
        <v>16591554432</v>
      </c>
      <c r="B6" s="1" t="s">
        <v>106</v>
      </c>
      <c r="C6" s="1" t="s">
        <v>107</v>
      </c>
      <c r="D6" s="1" t="s">
        <v>108</v>
      </c>
      <c r="E6" s="1" t="s">
        <v>109</v>
      </c>
      <c r="F6" s="1" t="s">
        <v>110</v>
      </c>
      <c r="G6" s="1" t="s">
        <v>87</v>
      </c>
      <c r="H6" s="1" t="s">
        <v>77</v>
      </c>
      <c r="I6" s="1" t="s">
        <v>111</v>
      </c>
      <c r="J6" s="1" t="s">
        <v>79</v>
      </c>
      <c r="K6" s="1" t="s">
        <v>111</v>
      </c>
      <c r="L6" s="1" t="s">
        <v>111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112</v>
      </c>
      <c r="R6" s="1" t="s">
        <v>84</v>
      </c>
      <c r="S6" s="1" t="s">
        <v>85</v>
      </c>
      <c r="T6" s="1" t="s">
        <v>86</v>
      </c>
    </row>
    <row r="7" s="1" customFormat="1" spans="1:20">
      <c r="A7" s="3">
        <v>16479428074</v>
      </c>
      <c r="B7" s="1" t="s">
        <v>113</v>
      </c>
      <c r="C7" s="1" t="s">
        <v>114</v>
      </c>
      <c r="D7" s="1" t="s">
        <v>102</v>
      </c>
      <c r="E7" s="1" t="s">
        <v>115</v>
      </c>
      <c r="F7" s="1" t="s">
        <v>87</v>
      </c>
      <c r="G7" s="1" t="s">
        <v>76</v>
      </c>
      <c r="H7" s="1" t="s">
        <v>77</v>
      </c>
      <c r="I7" s="1" t="s">
        <v>116</v>
      </c>
      <c r="J7" s="1" t="s">
        <v>79</v>
      </c>
      <c r="K7" s="1" t="s">
        <v>116</v>
      </c>
      <c r="L7" s="1" t="s">
        <v>116</v>
      </c>
      <c r="M7" s="1" t="s">
        <v>80</v>
      </c>
      <c r="N7" s="1" t="s">
        <v>80</v>
      </c>
      <c r="O7" s="1" t="s">
        <v>81</v>
      </c>
      <c r="P7" s="1" t="s">
        <v>82</v>
      </c>
      <c r="Q7" s="1" t="s">
        <v>117</v>
      </c>
      <c r="R7" s="1" t="s">
        <v>84</v>
      </c>
      <c r="S7" s="1" t="s">
        <v>85</v>
      </c>
      <c r="T7" s="1" t="s">
        <v>86</v>
      </c>
    </row>
    <row r="8" s="1" customFormat="1" spans="1:20">
      <c r="A8" s="3">
        <v>16192805121</v>
      </c>
      <c r="B8" s="1" t="s">
        <v>118</v>
      </c>
      <c r="C8" s="1" t="s">
        <v>119</v>
      </c>
      <c r="D8" s="1" t="s">
        <v>120</v>
      </c>
      <c r="E8" s="1" t="s">
        <v>121</v>
      </c>
      <c r="F8" s="1" t="s">
        <v>97</v>
      </c>
      <c r="G8" s="1" t="s">
        <v>122</v>
      </c>
      <c r="H8" s="1" t="s">
        <v>77</v>
      </c>
      <c r="I8" s="1" t="s">
        <v>123</v>
      </c>
      <c r="J8" s="1" t="s">
        <v>79</v>
      </c>
      <c r="K8" s="1" t="s">
        <v>123</v>
      </c>
      <c r="L8" s="1" t="s">
        <v>123</v>
      </c>
      <c r="M8" s="1" t="s">
        <v>80</v>
      </c>
      <c r="N8" s="1" t="s">
        <v>80</v>
      </c>
      <c r="O8" s="1" t="s">
        <v>81</v>
      </c>
      <c r="P8" s="1" t="s">
        <v>82</v>
      </c>
      <c r="Q8" s="1" t="s">
        <v>124</v>
      </c>
      <c r="R8" s="1" t="s">
        <v>84</v>
      </c>
      <c r="S8" s="1" t="s">
        <v>85</v>
      </c>
      <c r="T8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2021-11-08T06:57:00Z</dcterms:created>
  <dcterms:modified xsi:type="dcterms:W3CDTF">2021-11-08T10:01:30Z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105D9A4750ED4FA3A3D192CD0E316D09</vt:lpwstr>
  </property>
  <property fmtid="{D5CDD505-2E9C-101B-9397-08002B2CF9AE}" pid="3" name="KSOProductBuildVer">
    <vt:lpwstr>2052-11.1.0.11045</vt:lpwstr>
  </property>
</Properties>
</file>