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<sst xmlns="http://schemas.openxmlformats.org/spreadsheetml/2006/main" count="723" uniqueCount="213">
  <si>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</si>
  <si>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</si>
  <si>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</si>
  <si>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</si>
  <si>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</si>
  <si>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</si>
  <si>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</si>
  <si>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</si>
  <si>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</si>
  <si>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</si>
  <si>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</si>
  <si>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</si>
  <si>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</si>
  <si>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</si>
  <si>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</si>
  <si>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</si>
  <si>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</si>
  <si>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</si>
  <si>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</si>
  <si>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</si>
  <si>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</si>
  <si>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</si>
  <si>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</si>
  <si>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</si>
  <si>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</si>
  <si>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</si>
  <si>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</si>
  <si>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[广州]广州保利悦雅酒店(69290275)</t>
  </si>
  <si>
    <t>悦雅豪华房&lt;双人入住&gt;&lt;内宾&gt;&lt;预付&gt;&lt;双早&gt;</t>
  </si>
  <si>
    <t>CNY</t>
  </si>
  <si>
    <t>王冕</t>
  </si>
  <si>
    <t>CA363211106CNY</t>
  </si>
  <si>
    <t>未提现</t>
  </si>
  <si>
    <t>携程开票</t>
  </si>
  <si>
    <t>取消</t>
  </si>
  <si>
    <t>悦雅高级房&lt;双人入住&gt;&lt;内宾&gt;&lt;预付&gt;&lt;无早&gt;</t>
  </si>
  <si>
    <t>成孝珍</t>
  </si>
  <si>
    <t>Acknowledged</t>
  </si>
  <si>
    <t>[武汉]麗枫酒店(武汉吴家山店)(67324902)</t>
  </si>
  <si>
    <t>景观大床房&lt;双人入住&gt;&lt;内宾&gt;&lt;预付&gt;&lt;无早&gt;</t>
  </si>
  <si>
    <t>范宗鑫</t>
  </si>
  <si>
    <t>[深圳]深圳丽都酒店(67322840)</t>
  </si>
  <si>
    <t>标准大床房&lt;双人入住&gt;&lt;内宾&gt;&lt;预付&gt;&lt;无早&gt;</t>
  </si>
  <si>
    <t>徐燕红</t>
  </si>
  <si>
    <t>[三亚]7天连锁酒店(三亚三亚湾海景店)(69315109)</t>
  </si>
  <si>
    <t>自主大床房&lt;双人入住&gt;&lt;内宾&gt;&lt;预付&gt;&lt;无早&gt;</t>
  </si>
  <si>
    <t>饶籍安</t>
  </si>
  <si>
    <t>[广州]广州白云宾馆(10091524)</t>
  </si>
  <si>
    <t>豪华大床房&lt;双人入住&gt;&lt;双早&gt;</t>
  </si>
  <si>
    <t>冯军绪</t>
  </si>
  <si>
    <t>F21J210200</t>
  </si>
  <si>
    <t>[忻州]喆啡酒店(忻州和平路店)(69326368)</t>
  </si>
  <si>
    <t>啡凡双床间&lt;双人入住&gt;&lt;内宾&gt;&lt;预付&gt;&lt;双早&gt;</t>
  </si>
  <si>
    <t>王智伟</t>
  </si>
  <si>
    <t>[和平]和平热龙温泉度假村(78217595)</t>
  </si>
  <si>
    <t>标准双人房&lt;特别促销&gt;&lt;双人入住&gt;&lt;双早&gt;</t>
  </si>
  <si>
    <t>叶志军</t>
  </si>
  <si>
    <t>acknowledge</t>
  </si>
  <si>
    <t>[英德]英德石头酒店(78167352)</t>
  </si>
  <si>
    <t>独栋私家泡池双床房&lt;双人入住&gt;&lt;双早&gt;</t>
  </si>
  <si>
    <t>宋慧媛</t>
  </si>
  <si>
    <t>[广州]广州嘉鸿华美达广场酒店(9851879)</t>
  </si>
  <si>
    <t>行政大床房&lt;双人入住&gt;&lt;内宾&gt;&lt;预付&gt;&lt;双早&gt;</t>
  </si>
  <si>
    <t>王明凯</t>
  </si>
  <si>
    <t>CA363211107CNY</t>
  </si>
  <si>
    <t>周晓玲</t>
  </si>
  <si>
    <t>[海口]海南太阳城大酒店(67322684)</t>
  </si>
  <si>
    <t>高级商务大床房&lt;双人入住&gt;&lt;内宾&gt;&lt;预付&gt;&lt;无早&gt;</t>
  </si>
  <si>
    <t>包洁勇</t>
  </si>
  <si>
    <t>[成都]Zsmart智尚酒店(成都太古里春熙路店)(69326731)</t>
  </si>
  <si>
    <t>智尚影视大床房&lt;双人入住&gt;&lt;内宾&gt;&lt;预付&gt;&lt;无早&gt;</t>
  </si>
  <si>
    <t>王亚飞</t>
  </si>
  <si>
    <t>豪华大床房&lt;双人入住&gt;&lt;内宾&gt;&lt;预付&gt;&lt;双早&gt;</t>
  </si>
  <si>
    <t>王洋</t>
  </si>
  <si>
    <t>[南昌]希岸酒店(南昌红谷滩铜锣湾广场店)(67318628)</t>
  </si>
  <si>
    <t>希岸豪华大床房&lt;双人入住&gt;&lt;内宾&gt;&lt;预付&gt;&lt;无早&gt;</t>
  </si>
  <si>
    <t>尤秋宝,潘阳斌,尤渝钞</t>
  </si>
  <si>
    <t>湖景双人房&lt;特惠&gt;&lt;双人入住&gt;&lt;双早&gt;</t>
  </si>
  <si>
    <t>陈玉兰</t>
  </si>
  <si>
    <t>[成都]成都新希望高新中心假日酒店(36845397)</t>
  </si>
  <si>
    <t>高级房&lt;双人入住&gt;&lt;内宾&gt;&lt;预付&gt;&lt;无早&gt;</t>
  </si>
  <si>
    <t>罗辑</t>
  </si>
  <si>
    <t>CA363211108CNY</t>
  </si>
  <si>
    <t>水上一房一厅别墅&lt;限量特价&gt;&lt;双人入住&gt;&lt;双早&gt;</t>
  </si>
  <si>
    <t>余少珊</t>
  </si>
  <si>
    <t>乔艳慈</t>
  </si>
  <si>
    <t>豪华双床房&lt;双人入住&gt;&lt;双早&gt;</t>
  </si>
  <si>
    <t>杨雪</t>
  </si>
  <si>
    <t>F21J210062</t>
  </si>
  <si>
    <t>[南昌]南昌格兰云天国际酒店(36835051)</t>
  </si>
  <si>
    <t>豪华江景大床房&lt;双人入住&gt;&lt;内宾&gt;&lt;预付&gt;&lt;双早&gt;</t>
  </si>
  <si>
    <t>区丽珊</t>
  </si>
  <si>
    <t>游强</t>
  </si>
  <si>
    <t>谭广为</t>
  </si>
  <si>
    <t>[深圳]山水时尚酒店(深圳华强北店)(9668515)</t>
  </si>
  <si>
    <t>豪华双床房&lt;双人入住&gt;&lt;内宾&gt;&lt;预付&gt;&lt;双早&gt;</t>
  </si>
  <si>
    <t>胡旭东</t>
  </si>
  <si>
    <t>，</t>
  </si>
  <si>
    <t>A211108093148481</t>
  </si>
  <si>
    <t>A211108093235481</t>
  </si>
  <si>
    <t>CNY / HKD 当前参考汇率: 1.216984112</t>
  </si>
  <si>
    <t>总计： 11612.18 CNY/
14131.84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</si>
  <si>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</si>
  <si>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</si>
  <si>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</si>
  <si>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</si>
  <si>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</si>
  <si>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</si>
  <si>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</si>
  <si>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</si>
  <si>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</si>
  <si>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</si>
  <si>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</si>
  <si>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</si>
  <si>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</si>
  <si>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</si>
  <si>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</si>
  <si>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</si>
  <si>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</si>
  <si>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2021-10-23</t>
  </si>
  <si>
    <t>2282190</t>
  </si>
  <si>
    <t>山水时尚酒店(深圳华强北店)</t>
  </si>
  <si>
    <t>2021-10-24</t>
  </si>
  <si>
    <t>退房日周结</t>
  </si>
  <si>
    <t>394.78</t>
  </si>
  <si>
    <t>RMB</t>
  </si>
  <si>
    <t>0</t>
  </si>
  <si>
    <t>0.00</t>
  </si>
  <si>
    <t>携程国内直连(DD)</t>
  </si>
  <si>
    <t>2021-10-23 13:28:44</t>
  </si>
  <si>
    <t>否</t>
  </si>
  <si>
    <t>汇智国际旅游发展有限公司</t>
  </si>
  <si>
    <t>直连</t>
  </si>
  <si>
    <t>2282168</t>
  </si>
  <si>
    <t>石头酒店</t>
  </si>
  <si>
    <t>212.00</t>
  </si>
  <si>
    <t>2021-10-23 12:36:59</t>
  </si>
  <si>
    <t>直采</t>
  </si>
  <si>
    <t>2282165</t>
  </si>
  <si>
    <t>海南太阳城大酒店</t>
  </si>
  <si>
    <t>239.87</t>
  </si>
  <si>
    <t>2021-10-23 12:27:08</t>
  </si>
  <si>
    <t>2021-10-22</t>
  </si>
  <si>
    <t>2281881</t>
  </si>
  <si>
    <t>2021-10-22 22:18:54</t>
  </si>
  <si>
    <t>2281817</t>
  </si>
  <si>
    <t>希岸酒店(南昌红谷滩铜锣湾广场店)</t>
  </si>
  <si>
    <t>860.25</t>
  </si>
  <si>
    <t>2021-10-22 19:51:07</t>
  </si>
  <si>
    <t>2281634</t>
  </si>
  <si>
    <t>喆啡酒店(忻州和平路店)</t>
  </si>
  <si>
    <t>277.57</t>
  </si>
  <si>
    <t>2021-10-22 12:44:44</t>
  </si>
  <si>
    <t>2281598</t>
  </si>
  <si>
    <t>深圳丽都酒店</t>
  </si>
  <si>
    <t>287.40</t>
  </si>
  <si>
    <t>2021-10-22 10:45:16</t>
  </si>
  <si>
    <t>2021-10-21</t>
  </si>
  <si>
    <t>2281296</t>
  </si>
  <si>
    <t>Zsmart智尚酒店(成都太古里春熙路店)</t>
  </si>
  <si>
    <t>145.49</t>
  </si>
  <si>
    <t>2021-10-21 18:57:47</t>
  </si>
  <si>
    <t>2281232</t>
  </si>
  <si>
    <t>404.00</t>
  </si>
  <si>
    <t>2021-10-21 16:26:33</t>
  </si>
  <si>
    <t>2281225</t>
  </si>
  <si>
    <t>和平热龙温泉度假村</t>
  </si>
  <si>
    <t>360.00</t>
  </si>
  <si>
    <t>2021-10-21 16:14:44</t>
  </si>
  <si>
    <t>2281219</t>
  </si>
  <si>
    <t>240.81</t>
  </si>
  <si>
    <t>2021-10-21 15:52:23</t>
  </si>
  <si>
    <t>2281178</t>
  </si>
  <si>
    <t>广州白云宾馆</t>
  </si>
  <si>
    <t>563.00</t>
  </si>
  <si>
    <t>2021-10-21 14:41:27</t>
  </si>
  <si>
    <t>2281137</t>
  </si>
  <si>
    <t>239.22</t>
  </si>
  <si>
    <t>2021-10-21 13:30:35</t>
  </si>
  <si>
    <t>2281120</t>
  </si>
  <si>
    <t>南昌格兰云天国际酒店</t>
  </si>
  <si>
    <t>1304.64</t>
  </si>
  <si>
    <t>2021-10-21 14:21:59</t>
  </si>
  <si>
    <t>2281096</t>
  </si>
  <si>
    <t>7天连锁酒店（三亚三亚湾海景店）</t>
  </si>
  <si>
    <t>87.36</t>
  </si>
  <si>
    <t>2021-10-21 10:07:23</t>
  </si>
  <si>
    <t>2281091</t>
  </si>
  <si>
    <t>285.49</t>
  </si>
  <si>
    <t>2021-10-21 09:47:54</t>
  </si>
  <si>
    <t>2281061</t>
  </si>
  <si>
    <t>麗枫酒店(武汉吴家山店)</t>
  </si>
  <si>
    <t>273.74</t>
  </si>
  <si>
    <t>2021-10-21 08:24:21</t>
  </si>
  <si>
    <t>2281047</t>
  </si>
  <si>
    <t>1126.00</t>
  </si>
  <si>
    <t>2021-10-21 09:31:27</t>
  </si>
  <si>
    <t>2021-10-20</t>
  </si>
  <si>
    <t>2280728</t>
  </si>
  <si>
    <t>568.72</t>
  </si>
  <si>
    <t>2021-10-20 16:43:36</t>
  </si>
  <si>
    <t>2280603</t>
  </si>
  <si>
    <t>广州保利悦雅酒店</t>
  </si>
  <si>
    <t>1091.44</t>
  </si>
  <si>
    <t>2021-10-20 13:05:40</t>
  </si>
  <si>
    <t>2280560</t>
  </si>
  <si>
    <t>1137.44</t>
  </si>
  <si>
    <t>2021-10-20 11:28:38</t>
  </si>
  <si>
    <t>2021-10-18</t>
  </si>
  <si>
    <t>2279378</t>
  </si>
  <si>
    <t>成都新希望高新中心假日酒店</t>
  </si>
  <si>
    <t>440.96</t>
  </si>
  <si>
    <t>2021-10-18 00:32:19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</si>
</sst>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16602609740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44489</v>
      </c>
      <c r="G2" s="5">
        <v>44491</v>
      </c>
      <c r="H2" s="4">
        <v>1</v>
      </c>
      <c r="I2" s="4">
        <v>2</v>
      </c>
      <c r="J2" s="4">
        <v>2</v>
      </c>
      <c r="K2" s="4" t="s">
        <v>29</v>
      </c>
      <c r="L2" s="4">
        <v>1252.58</v>
      </c>
      <c r="M2" s="4">
        <v>1252.58</v>
      </c>
      <c r="N2" s="4" t="s">
        <v>30</v>
      </c>
      <c r="O2" s="4" t="s">
        <v>31</v>
      </c>
      <c r="P2" s="4" t="s">
        <v>32</v>
      </c>
      <c r="Q2" s="4">
        <v>0</v>
      </c>
      <c r="R2" s="6">
        <v>44489</v>
      </c>
      <c r="S2" s="5">
        <v>44506</v>
      </c>
      <c r="T2" s="4" t="s">
        <v>33</v>
      </c>
      <c r="U2" s="4">
        <v>1252.58</v>
      </c>
      <c r="V2" s="4">
        <v>0</v>
      </c>
      <c r="W2" s="4">
        <v>0</v>
      </c>
    </row>
    <row r="3" s="4" customFormat="1" spans="1:23">
      <c r="A3" s="4">
        <v>16602609740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44489</v>
      </c>
      <c r="G3" s="5">
        <v>44491</v>
      </c>
      <c r="H3" s="4">
        <v>1</v>
      </c>
      <c r="I3" s="4">
        <v>2</v>
      </c>
      <c r="J3" s="4">
        <v>2</v>
      </c>
      <c r="K3" s="4" t="s">
        <v>29</v>
      </c>
      <c r="L3" s="4">
        <v>-1252.58</v>
      </c>
      <c r="M3" s="4">
        <v>-1252.58</v>
      </c>
      <c r="N3" s="4" t="s">
        <v>30</v>
      </c>
      <c r="O3" s="4" t="s">
        <v>31</v>
      </c>
      <c r="P3" s="4" t="s">
        <v>32</v>
      </c>
      <c r="Q3" s="4">
        <v>0</v>
      </c>
      <c r="R3" s="6">
        <v>44489</v>
      </c>
      <c r="S3" s="5">
        <v>44506</v>
      </c>
      <c r="T3" s="4" t="s">
        <v>33</v>
      </c>
      <c r="U3" s="4">
        <v>-1252.58</v>
      </c>
      <c r="V3" s="4">
        <v>0</v>
      </c>
      <c r="W3" s="4">
        <v>0</v>
      </c>
    </row>
    <row r="4" s="4" customFormat="1" spans="1:25">
      <c r="A4" s="4">
        <v>16608924126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44489</v>
      </c>
      <c r="G4" s="5">
        <v>44491</v>
      </c>
      <c r="H4" s="4">
        <v>1</v>
      </c>
      <c r="I4" s="4">
        <v>2</v>
      </c>
      <c r="J4" s="4">
        <v>2</v>
      </c>
      <c r="K4" s="4" t="s">
        <v>29</v>
      </c>
      <c r="L4" s="4">
        <v>1091.44</v>
      </c>
      <c r="M4" s="4">
        <v>1091.44</v>
      </c>
      <c r="N4" s="4" t="s">
        <v>36</v>
      </c>
      <c r="O4" s="4" t="s">
        <v>31</v>
      </c>
      <c r="P4" s="4" t="s">
        <v>32</v>
      </c>
      <c r="Q4" s="4">
        <v>0</v>
      </c>
      <c r="R4" s="6">
        <v>44489</v>
      </c>
      <c r="S4" s="5">
        <v>44506</v>
      </c>
      <c r="T4" s="4" t="s">
        <v>33</v>
      </c>
      <c r="U4" s="4">
        <v>1091.44</v>
      </c>
      <c r="V4" s="4">
        <v>0</v>
      </c>
      <c r="W4" s="4">
        <v>0</v>
      </c>
      <c r="X4" s="4">
        <v>2280603</v>
      </c>
      <c r="Y4" s="4" t="s">
        <v>37</v>
      </c>
    </row>
    <row r="5" s="4" customFormat="1" spans="1:24">
      <c r="A5" s="4">
        <v>16612930104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44490</v>
      </c>
      <c r="G5" s="5">
        <v>44491</v>
      </c>
      <c r="H5" s="4">
        <v>1</v>
      </c>
      <c r="I5" s="4">
        <v>1</v>
      </c>
      <c r="J5" s="4">
        <v>1</v>
      </c>
      <c r="K5" s="4" t="s">
        <v>29</v>
      </c>
      <c r="L5" s="4">
        <v>273.74</v>
      </c>
      <c r="M5" s="4">
        <v>273.74</v>
      </c>
      <c r="N5" s="4" t="s">
        <v>40</v>
      </c>
      <c r="O5" s="4" t="s">
        <v>31</v>
      </c>
      <c r="P5" s="4" t="s">
        <v>32</v>
      </c>
      <c r="Q5" s="4">
        <v>0</v>
      </c>
      <c r="R5" s="6">
        <v>44490</v>
      </c>
      <c r="S5" s="5">
        <v>44506</v>
      </c>
      <c r="T5" s="4" t="s">
        <v>33</v>
      </c>
      <c r="U5" s="4">
        <v>273.74</v>
      </c>
      <c r="V5" s="4">
        <v>0</v>
      </c>
      <c r="W5" s="4">
        <v>0</v>
      </c>
      <c r="X5" s="4">
        <v>2281061</v>
      </c>
    </row>
    <row r="6" s="4" customFormat="1" spans="1:24">
      <c r="A6" s="4">
        <v>16613179318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44490</v>
      </c>
      <c r="G6" s="5">
        <v>44491</v>
      </c>
      <c r="H6" s="4">
        <v>1</v>
      </c>
      <c r="I6" s="4">
        <v>1</v>
      </c>
      <c r="J6" s="4">
        <v>1</v>
      </c>
      <c r="K6" s="4" t="s">
        <v>29</v>
      </c>
      <c r="L6" s="4">
        <v>285.49</v>
      </c>
      <c r="M6" s="4">
        <v>285.49</v>
      </c>
      <c r="N6" s="4" t="s">
        <v>43</v>
      </c>
      <c r="O6" s="4" t="s">
        <v>31</v>
      </c>
      <c r="P6" s="4" t="s">
        <v>32</v>
      </c>
      <c r="Q6" s="4">
        <v>0</v>
      </c>
      <c r="R6" s="6">
        <v>44490</v>
      </c>
      <c r="S6" s="5">
        <v>44506</v>
      </c>
      <c r="T6" s="4" t="s">
        <v>33</v>
      </c>
      <c r="U6" s="4">
        <v>285.49</v>
      </c>
      <c r="V6" s="4">
        <v>0</v>
      </c>
      <c r="W6" s="4">
        <v>0</v>
      </c>
      <c r="X6" s="4">
        <v>2281091</v>
      </c>
    </row>
    <row r="7" s="4" customFormat="1" spans="1:24">
      <c r="A7" s="4">
        <v>16619503498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44490</v>
      </c>
      <c r="G7" s="5">
        <v>44491</v>
      </c>
      <c r="H7" s="4">
        <v>1</v>
      </c>
      <c r="I7" s="4">
        <v>1</v>
      </c>
      <c r="J7" s="4">
        <v>1</v>
      </c>
      <c r="K7" s="4" t="s">
        <v>29</v>
      </c>
      <c r="L7" s="4">
        <v>87.36</v>
      </c>
      <c r="M7" s="4">
        <v>87.36</v>
      </c>
      <c r="N7" s="4" t="s">
        <v>46</v>
      </c>
      <c r="O7" s="4" t="s">
        <v>31</v>
      </c>
      <c r="P7" s="4" t="s">
        <v>32</v>
      </c>
      <c r="Q7" s="4">
        <v>0</v>
      </c>
      <c r="R7" s="6">
        <v>44490</v>
      </c>
      <c r="S7" s="5">
        <v>44506</v>
      </c>
      <c r="T7" s="4" t="s">
        <v>33</v>
      </c>
      <c r="U7" s="4">
        <v>87.36</v>
      </c>
      <c r="V7" s="4">
        <v>0</v>
      </c>
      <c r="W7" s="4">
        <v>0</v>
      </c>
      <c r="X7" s="4">
        <v>2281096</v>
      </c>
    </row>
    <row r="8" s="4" customFormat="1" spans="1:25">
      <c r="A8" s="4">
        <v>16621502467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44490</v>
      </c>
      <c r="G8" s="5">
        <v>44491</v>
      </c>
      <c r="H8" s="4">
        <v>1</v>
      </c>
      <c r="I8" s="4">
        <v>1</v>
      </c>
      <c r="J8" s="4">
        <v>1</v>
      </c>
      <c r="K8" s="4" t="s">
        <v>29</v>
      </c>
      <c r="L8" s="4">
        <v>563</v>
      </c>
      <c r="M8" s="4">
        <v>563</v>
      </c>
      <c r="N8" s="4" t="s">
        <v>49</v>
      </c>
      <c r="O8" s="4" t="s">
        <v>31</v>
      </c>
      <c r="P8" s="4" t="s">
        <v>32</v>
      </c>
      <c r="Q8" s="4">
        <v>0</v>
      </c>
      <c r="R8" s="6">
        <v>44490</v>
      </c>
      <c r="S8" s="5">
        <v>44506</v>
      </c>
      <c r="T8" s="4" t="s">
        <v>33</v>
      </c>
      <c r="U8" s="4">
        <v>563</v>
      </c>
      <c r="V8" s="4">
        <v>0</v>
      </c>
      <c r="W8" s="4">
        <v>0</v>
      </c>
      <c r="X8" s="4">
        <v>2281178</v>
      </c>
      <c r="Y8" s="4" t="s">
        <v>50</v>
      </c>
    </row>
    <row r="9" s="4" customFormat="1" spans="1:24">
      <c r="A9" s="4">
        <v>16621873942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44490</v>
      </c>
      <c r="G9" s="5">
        <v>44491</v>
      </c>
      <c r="H9" s="4">
        <v>1</v>
      </c>
      <c r="I9" s="4">
        <v>1</v>
      </c>
      <c r="J9" s="4">
        <v>1</v>
      </c>
      <c r="K9" s="4" t="s">
        <v>29</v>
      </c>
      <c r="L9" s="4">
        <v>240.81</v>
      </c>
      <c r="M9" s="4">
        <v>240.81</v>
      </c>
      <c r="N9" s="4" t="s">
        <v>53</v>
      </c>
      <c r="O9" s="4" t="s">
        <v>31</v>
      </c>
      <c r="P9" s="4" t="s">
        <v>32</v>
      </c>
      <c r="Q9" s="4">
        <v>0</v>
      </c>
      <c r="R9" s="6">
        <v>44490</v>
      </c>
      <c r="S9" s="5">
        <v>44506</v>
      </c>
      <c r="T9" s="4" t="s">
        <v>33</v>
      </c>
      <c r="U9" s="4">
        <v>240.81</v>
      </c>
      <c r="V9" s="4">
        <v>0</v>
      </c>
      <c r="W9" s="4">
        <v>0</v>
      </c>
      <c r="X9" s="4">
        <v>2281219</v>
      </c>
    </row>
    <row r="10" s="4" customFormat="1" spans="1:25">
      <c r="A10" s="4">
        <v>16621932540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44490</v>
      </c>
      <c r="G10" s="5">
        <v>44491</v>
      </c>
      <c r="H10" s="4">
        <v>1</v>
      </c>
      <c r="I10" s="4">
        <v>1</v>
      </c>
      <c r="J10" s="4">
        <v>1</v>
      </c>
      <c r="K10" s="4" t="s">
        <v>29</v>
      </c>
      <c r="L10" s="4">
        <v>360</v>
      </c>
      <c r="M10" s="4">
        <v>360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44490</v>
      </c>
      <c r="S10" s="5">
        <v>44506</v>
      </c>
      <c r="T10" s="4" t="s">
        <v>33</v>
      </c>
      <c r="U10" s="4">
        <v>360</v>
      </c>
      <c r="V10" s="4">
        <v>0</v>
      </c>
      <c r="W10" s="4">
        <v>0</v>
      </c>
      <c r="X10" s="4">
        <v>2281225</v>
      </c>
      <c r="Y10" s="4" t="s">
        <v>57</v>
      </c>
    </row>
    <row r="11" s="4" customFormat="1" spans="1:25">
      <c r="A11" s="4">
        <v>16622001771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44490</v>
      </c>
      <c r="G11" s="5">
        <v>44491</v>
      </c>
      <c r="H11" s="4">
        <v>1</v>
      </c>
      <c r="I11" s="4">
        <v>1</v>
      </c>
      <c r="J11" s="4">
        <v>1</v>
      </c>
      <c r="K11" s="4" t="s">
        <v>29</v>
      </c>
      <c r="L11" s="4">
        <v>404</v>
      </c>
      <c r="M11" s="4">
        <v>404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44490</v>
      </c>
      <c r="S11" s="5">
        <v>44506</v>
      </c>
      <c r="T11" s="4" t="s">
        <v>33</v>
      </c>
      <c r="U11" s="4">
        <v>404</v>
      </c>
      <c r="V11" s="4">
        <v>0</v>
      </c>
      <c r="W11" s="4">
        <v>0</v>
      </c>
      <c r="X11" s="4">
        <v>2281232</v>
      </c>
      <c r="Y11" s="4" t="s">
        <v>57</v>
      </c>
    </row>
    <row r="12" s="4" customFormat="1" spans="1:23">
      <c r="A12" s="4">
        <v>16585098815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44491</v>
      </c>
      <c r="G12" s="5">
        <v>44492</v>
      </c>
      <c r="H12" s="4">
        <v>1</v>
      </c>
      <c r="I12" s="4">
        <v>1</v>
      </c>
      <c r="J12" s="4">
        <v>1</v>
      </c>
      <c r="K12" s="4" t="s">
        <v>29</v>
      </c>
      <c r="L12" s="4">
        <v>648.06</v>
      </c>
      <c r="M12" s="4">
        <v>648.06</v>
      </c>
      <c r="N12" s="4" t="s">
        <v>63</v>
      </c>
      <c r="O12" s="4" t="s">
        <v>64</v>
      </c>
      <c r="P12" s="4" t="s">
        <v>32</v>
      </c>
      <c r="Q12" s="4">
        <v>0</v>
      </c>
      <c r="R12" s="6">
        <v>44487</v>
      </c>
      <c r="S12" s="5">
        <v>44507</v>
      </c>
      <c r="T12" s="4" t="s">
        <v>33</v>
      </c>
      <c r="U12" s="4">
        <v>648.06</v>
      </c>
      <c r="V12" s="4">
        <v>0</v>
      </c>
      <c r="W12" s="4">
        <v>0</v>
      </c>
    </row>
    <row r="13" s="4" customFormat="1" spans="1:23">
      <c r="A13" s="4">
        <v>16585098815</v>
      </c>
      <c r="B13" s="4" t="s">
        <v>25</v>
      </c>
      <c r="C13" s="4" t="s">
        <v>34</v>
      </c>
      <c r="D13" s="4" t="s">
        <v>61</v>
      </c>
      <c r="E13" s="4" t="s">
        <v>62</v>
      </c>
      <c r="F13" s="5">
        <v>44491</v>
      </c>
      <c r="G13" s="5">
        <v>44492</v>
      </c>
      <c r="H13" s="4">
        <v>1</v>
      </c>
      <c r="I13" s="4">
        <v>1</v>
      </c>
      <c r="J13" s="4">
        <v>1</v>
      </c>
      <c r="K13" s="4" t="s">
        <v>29</v>
      </c>
      <c r="L13" s="4">
        <v>-648.06</v>
      </c>
      <c r="M13" s="4">
        <v>-648.06</v>
      </c>
      <c r="N13" s="4" t="s">
        <v>63</v>
      </c>
      <c r="O13" s="4" t="s">
        <v>64</v>
      </c>
      <c r="P13" s="4" t="s">
        <v>32</v>
      </c>
      <c r="Q13" s="4">
        <v>0</v>
      </c>
      <c r="R13" s="6">
        <v>44487</v>
      </c>
      <c r="S13" s="5">
        <v>44507</v>
      </c>
      <c r="T13" s="4" t="s">
        <v>33</v>
      </c>
      <c r="U13" s="4">
        <v>-648.06</v>
      </c>
      <c r="V13" s="4">
        <v>0</v>
      </c>
      <c r="W13" s="4">
        <v>0</v>
      </c>
    </row>
    <row r="14" s="4" customFormat="1" spans="1:24">
      <c r="A14" s="4">
        <v>16610191969</v>
      </c>
      <c r="B14" s="4" t="s">
        <v>25</v>
      </c>
      <c r="C14" s="4" t="s">
        <v>26</v>
      </c>
      <c r="D14" s="4" t="s">
        <v>41</v>
      </c>
      <c r="E14" s="4" t="s">
        <v>42</v>
      </c>
      <c r="F14" s="5">
        <v>44490</v>
      </c>
      <c r="G14" s="5">
        <v>44492</v>
      </c>
      <c r="H14" s="4">
        <v>1</v>
      </c>
      <c r="I14" s="4">
        <v>2</v>
      </c>
      <c r="J14" s="4">
        <v>2</v>
      </c>
      <c r="K14" s="4" t="s">
        <v>29</v>
      </c>
      <c r="L14" s="4">
        <v>568.72</v>
      </c>
      <c r="M14" s="4">
        <v>568.72</v>
      </c>
      <c r="N14" s="4" t="s">
        <v>65</v>
      </c>
      <c r="O14" s="4" t="s">
        <v>64</v>
      </c>
      <c r="P14" s="4" t="s">
        <v>32</v>
      </c>
      <c r="Q14" s="4">
        <v>0</v>
      </c>
      <c r="R14" s="6">
        <v>44489</v>
      </c>
      <c r="S14" s="5">
        <v>44507</v>
      </c>
      <c r="T14" s="4" t="s">
        <v>33</v>
      </c>
      <c r="U14" s="4">
        <v>568.72</v>
      </c>
      <c r="V14" s="4">
        <v>0</v>
      </c>
      <c r="W14" s="4">
        <v>0</v>
      </c>
      <c r="X14" s="4">
        <v>2280728</v>
      </c>
    </row>
    <row r="15" s="4" customFormat="1" spans="1:25">
      <c r="A15" s="4">
        <v>16611323170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44491</v>
      </c>
      <c r="G15" s="5">
        <v>44492</v>
      </c>
      <c r="H15" s="4">
        <v>1</v>
      </c>
      <c r="I15" s="4">
        <v>1</v>
      </c>
      <c r="J15" s="4">
        <v>1</v>
      </c>
      <c r="K15" s="4" t="s">
        <v>29</v>
      </c>
      <c r="L15" s="4">
        <v>239.22</v>
      </c>
      <c r="M15" s="4">
        <v>239.22</v>
      </c>
      <c r="N15" s="4" t="s">
        <v>68</v>
      </c>
      <c r="O15" s="4" t="s">
        <v>64</v>
      </c>
      <c r="P15" s="4" t="s">
        <v>32</v>
      </c>
      <c r="Q15" s="4">
        <v>0</v>
      </c>
      <c r="R15" s="6">
        <v>44489</v>
      </c>
      <c r="S15" s="5">
        <v>44507</v>
      </c>
      <c r="T15" s="4" t="s">
        <v>33</v>
      </c>
      <c r="U15" s="4">
        <v>239.22</v>
      </c>
      <c r="V15" s="4">
        <v>0</v>
      </c>
      <c r="W15" s="4">
        <v>0</v>
      </c>
      <c r="X15" s="4">
        <v>2281137</v>
      </c>
      <c r="Y15" s="4" t="s">
        <v>37</v>
      </c>
    </row>
    <row r="16" s="4" customFormat="1" spans="1:24">
      <c r="A16" s="4">
        <v>16622936654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44491</v>
      </c>
      <c r="G16" s="5">
        <v>44492</v>
      </c>
      <c r="H16" s="4">
        <v>1</v>
      </c>
      <c r="I16" s="4">
        <v>1</v>
      </c>
      <c r="J16" s="4">
        <v>1</v>
      </c>
      <c r="K16" s="4" t="s">
        <v>29</v>
      </c>
      <c r="L16" s="4">
        <v>145.49</v>
      </c>
      <c r="M16" s="4">
        <v>145.49</v>
      </c>
      <c r="N16" s="4" t="s">
        <v>71</v>
      </c>
      <c r="O16" s="4" t="s">
        <v>64</v>
      </c>
      <c r="P16" s="4" t="s">
        <v>32</v>
      </c>
      <c r="Q16" s="4">
        <v>0</v>
      </c>
      <c r="R16" s="6">
        <v>44490</v>
      </c>
      <c r="S16" s="5">
        <v>44507</v>
      </c>
      <c r="T16" s="4" t="s">
        <v>33</v>
      </c>
      <c r="U16" s="4">
        <v>145.49</v>
      </c>
      <c r="V16" s="4">
        <v>0</v>
      </c>
      <c r="W16" s="4">
        <v>0</v>
      </c>
      <c r="X16" s="4">
        <v>2281296</v>
      </c>
    </row>
    <row r="17" s="4" customFormat="1" spans="1:24">
      <c r="A17" s="4">
        <v>16625318216</v>
      </c>
      <c r="B17" s="4" t="s">
        <v>25</v>
      </c>
      <c r="C17" s="4" t="s">
        <v>26</v>
      </c>
      <c r="D17" s="4" t="s">
        <v>41</v>
      </c>
      <c r="E17" s="4" t="s">
        <v>42</v>
      </c>
      <c r="F17" s="5">
        <v>44491</v>
      </c>
      <c r="G17" s="5">
        <v>44492</v>
      </c>
      <c r="H17" s="4">
        <v>1</v>
      </c>
      <c r="I17" s="4">
        <v>1</v>
      </c>
      <c r="J17" s="4">
        <v>1</v>
      </c>
      <c r="K17" s="4" t="s">
        <v>29</v>
      </c>
      <c r="L17" s="4">
        <v>287.4</v>
      </c>
      <c r="M17" s="4">
        <v>287.4</v>
      </c>
      <c r="N17" s="4" t="s">
        <v>43</v>
      </c>
      <c r="O17" s="4" t="s">
        <v>64</v>
      </c>
      <c r="P17" s="4" t="s">
        <v>32</v>
      </c>
      <c r="Q17" s="4">
        <v>0</v>
      </c>
      <c r="R17" s="6">
        <v>44491</v>
      </c>
      <c r="S17" s="5">
        <v>44507</v>
      </c>
      <c r="T17" s="4" t="s">
        <v>33</v>
      </c>
      <c r="U17" s="4">
        <v>287.4</v>
      </c>
      <c r="V17" s="4">
        <v>0</v>
      </c>
      <c r="W17" s="4">
        <v>0</v>
      </c>
      <c r="X17" s="4">
        <v>2281598</v>
      </c>
    </row>
    <row r="18" s="4" customFormat="1" spans="1:24">
      <c r="A18" s="4">
        <v>16633037047</v>
      </c>
      <c r="B18" s="4" t="s">
        <v>25</v>
      </c>
      <c r="C18" s="4" t="s">
        <v>26</v>
      </c>
      <c r="D18" s="4" t="s">
        <v>51</v>
      </c>
      <c r="E18" s="4" t="s">
        <v>72</v>
      </c>
      <c r="F18" s="5">
        <v>44491</v>
      </c>
      <c r="G18" s="5">
        <v>44492</v>
      </c>
      <c r="H18" s="4">
        <v>1</v>
      </c>
      <c r="I18" s="4">
        <v>1</v>
      </c>
      <c r="J18" s="4">
        <v>1</v>
      </c>
      <c r="K18" s="4" t="s">
        <v>29</v>
      </c>
      <c r="L18" s="4">
        <v>277.57</v>
      </c>
      <c r="M18" s="4">
        <v>277.57</v>
      </c>
      <c r="N18" s="4" t="s">
        <v>73</v>
      </c>
      <c r="O18" s="4" t="s">
        <v>64</v>
      </c>
      <c r="P18" s="4" t="s">
        <v>32</v>
      </c>
      <c r="Q18" s="4">
        <v>0</v>
      </c>
      <c r="R18" s="6">
        <v>44491</v>
      </c>
      <c r="S18" s="5">
        <v>44507</v>
      </c>
      <c r="T18" s="4" t="s">
        <v>33</v>
      </c>
      <c r="U18" s="4">
        <v>277.57</v>
      </c>
      <c r="V18" s="4">
        <v>0</v>
      </c>
      <c r="W18" s="4">
        <v>0</v>
      </c>
      <c r="X18" s="4">
        <v>2281634</v>
      </c>
    </row>
    <row r="19" s="4" customFormat="1" spans="1:24">
      <c r="A19" s="4">
        <v>16635788893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44491</v>
      </c>
      <c r="G19" s="5">
        <v>44492</v>
      </c>
      <c r="H19" s="4">
        <v>3</v>
      </c>
      <c r="I19" s="4">
        <v>1</v>
      </c>
      <c r="J19" s="4">
        <v>3</v>
      </c>
      <c r="K19" s="4" t="s">
        <v>29</v>
      </c>
      <c r="L19" s="4">
        <v>860.25</v>
      </c>
      <c r="M19" s="4">
        <v>860.25</v>
      </c>
      <c r="N19" s="4" t="s">
        <v>76</v>
      </c>
      <c r="O19" s="4" t="s">
        <v>64</v>
      </c>
      <c r="P19" s="4" t="s">
        <v>32</v>
      </c>
      <c r="Q19" s="4">
        <v>0</v>
      </c>
      <c r="R19" s="6">
        <v>44491</v>
      </c>
      <c r="S19" s="5">
        <v>44507</v>
      </c>
      <c r="T19" s="4" t="s">
        <v>33</v>
      </c>
      <c r="U19" s="4">
        <v>860.25</v>
      </c>
      <c r="V19" s="4">
        <v>0</v>
      </c>
      <c r="W19" s="4">
        <v>0</v>
      </c>
      <c r="X19" s="4">
        <v>2281817</v>
      </c>
    </row>
    <row r="20" s="4" customFormat="1" spans="1:23">
      <c r="A20" s="4">
        <v>16636598856</v>
      </c>
      <c r="B20" s="4" t="s">
        <v>25</v>
      </c>
      <c r="C20" s="4" t="s">
        <v>26</v>
      </c>
      <c r="D20" s="4" t="s">
        <v>58</v>
      </c>
      <c r="E20" s="4" t="s">
        <v>77</v>
      </c>
      <c r="F20" s="5">
        <v>44491</v>
      </c>
      <c r="G20" s="5">
        <v>44492</v>
      </c>
      <c r="H20" s="4">
        <v>1</v>
      </c>
      <c r="I20" s="4">
        <v>1</v>
      </c>
      <c r="J20" s="4">
        <v>1</v>
      </c>
      <c r="K20" s="4" t="s">
        <v>29</v>
      </c>
      <c r="L20" s="4">
        <v>212</v>
      </c>
      <c r="M20" s="4">
        <v>212</v>
      </c>
      <c r="N20" s="4" t="s">
        <v>78</v>
      </c>
      <c r="O20" s="4" t="s">
        <v>64</v>
      </c>
      <c r="P20" s="4" t="s">
        <v>32</v>
      </c>
      <c r="Q20" s="4">
        <v>0</v>
      </c>
      <c r="R20" s="6">
        <v>44491</v>
      </c>
      <c r="S20" s="5">
        <v>44507</v>
      </c>
      <c r="T20" s="4" t="s">
        <v>33</v>
      </c>
      <c r="U20" s="4">
        <v>212</v>
      </c>
      <c r="V20" s="4">
        <v>0</v>
      </c>
      <c r="W20" s="4">
        <v>0</v>
      </c>
    </row>
    <row r="21" s="4" customFormat="1" spans="1:25">
      <c r="A21" s="4">
        <v>16584058480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44492</v>
      </c>
      <c r="G21" s="5">
        <v>44493</v>
      </c>
      <c r="H21" s="4">
        <v>1</v>
      </c>
      <c r="I21" s="4">
        <v>1</v>
      </c>
      <c r="J21" s="4">
        <v>1</v>
      </c>
      <c r="K21" s="4" t="s">
        <v>29</v>
      </c>
      <c r="L21" s="4">
        <v>440.96</v>
      </c>
      <c r="M21" s="4">
        <v>440.96</v>
      </c>
      <c r="N21" s="4" t="s">
        <v>81</v>
      </c>
      <c r="O21" s="4" t="s">
        <v>82</v>
      </c>
      <c r="P21" s="4" t="s">
        <v>32</v>
      </c>
      <c r="Q21" s="4">
        <v>0</v>
      </c>
      <c r="R21" s="6">
        <v>44487</v>
      </c>
      <c r="S21" s="5">
        <v>44508</v>
      </c>
      <c r="T21" s="4" t="s">
        <v>33</v>
      </c>
      <c r="U21" s="4">
        <v>440.96</v>
      </c>
      <c r="V21" s="4">
        <v>0</v>
      </c>
      <c r="W21" s="4">
        <v>0</v>
      </c>
      <c r="X21" s="4">
        <v>2279378</v>
      </c>
      <c r="Y21" s="4">
        <v>25614560</v>
      </c>
    </row>
    <row r="22" s="4" customFormat="1" spans="1:25">
      <c r="A22" s="4">
        <v>16598599096</v>
      </c>
      <c r="B22" s="4" t="s">
        <v>25</v>
      </c>
      <c r="C22" s="4" t="s">
        <v>26</v>
      </c>
      <c r="D22" s="4" t="s">
        <v>54</v>
      </c>
      <c r="E22" s="4" t="s">
        <v>83</v>
      </c>
      <c r="F22" s="5">
        <v>44492</v>
      </c>
      <c r="G22" s="5">
        <v>44493</v>
      </c>
      <c r="H22" s="4">
        <v>1</v>
      </c>
      <c r="I22" s="4">
        <v>1</v>
      </c>
      <c r="J22" s="4">
        <v>1</v>
      </c>
      <c r="K22" s="4" t="s">
        <v>29</v>
      </c>
      <c r="L22" s="4">
        <v>860</v>
      </c>
      <c r="M22" s="4">
        <v>860</v>
      </c>
      <c r="N22" s="4" t="s">
        <v>84</v>
      </c>
      <c r="O22" s="4" t="s">
        <v>82</v>
      </c>
      <c r="P22" s="4" t="s">
        <v>32</v>
      </c>
      <c r="Q22" s="4">
        <v>0</v>
      </c>
      <c r="R22" s="6">
        <v>44488</v>
      </c>
      <c r="S22" s="5">
        <v>44508</v>
      </c>
      <c r="T22" s="4" t="s">
        <v>33</v>
      </c>
      <c r="U22" s="4">
        <v>860</v>
      </c>
      <c r="V22" s="4">
        <v>0</v>
      </c>
      <c r="W22" s="4">
        <v>0</v>
      </c>
      <c r="X22" s="4">
        <v>2280165</v>
      </c>
      <c r="Y22" s="4" t="s">
        <v>57</v>
      </c>
    </row>
    <row r="23" s="4" customFormat="1" spans="1:25">
      <c r="A23" s="4">
        <v>16608189938</v>
      </c>
      <c r="B23" s="4" t="s">
        <v>25</v>
      </c>
      <c r="C23" s="4" t="s">
        <v>26</v>
      </c>
      <c r="D23" s="4" t="s">
        <v>41</v>
      </c>
      <c r="E23" s="4" t="s">
        <v>42</v>
      </c>
      <c r="F23" s="5">
        <v>44489</v>
      </c>
      <c r="G23" s="5">
        <v>44493</v>
      </c>
      <c r="H23" s="4">
        <v>1</v>
      </c>
      <c r="I23" s="4">
        <v>4</v>
      </c>
      <c r="J23" s="4">
        <v>4</v>
      </c>
      <c r="K23" s="4" t="s">
        <v>29</v>
      </c>
      <c r="L23" s="4">
        <v>1137.44</v>
      </c>
      <c r="M23" s="4">
        <v>1137.44</v>
      </c>
      <c r="N23" s="4" t="s">
        <v>85</v>
      </c>
      <c r="O23" s="4" t="s">
        <v>82</v>
      </c>
      <c r="P23" s="4" t="s">
        <v>32</v>
      </c>
      <c r="Q23" s="4">
        <v>0</v>
      </c>
      <c r="R23" s="6">
        <v>44489</v>
      </c>
      <c r="S23" s="5">
        <v>44508</v>
      </c>
      <c r="T23" s="4" t="s">
        <v>33</v>
      </c>
      <c r="U23" s="4">
        <v>1137.44</v>
      </c>
      <c r="V23" s="4">
        <v>0</v>
      </c>
      <c r="W23" s="4">
        <v>0</v>
      </c>
      <c r="X23" s="4">
        <v>2280560</v>
      </c>
      <c r="Y23" s="4" t="s">
        <v>37</v>
      </c>
    </row>
    <row r="24" s="4" customFormat="1" spans="1:25">
      <c r="A24" s="4">
        <v>16612844768</v>
      </c>
      <c r="B24" s="4" t="s">
        <v>25</v>
      </c>
      <c r="C24" s="4" t="s">
        <v>26</v>
      </c>
      <c r="D24" s="4" t="s">
        <v>47</v>
      </c>
      <c r="E24" s="4" t="s">
        <v>86</v>
      </c>
      <c r="F24" s="5">
        <v>44491</v>
      </c>
      <c r="G24" s="5">
        <v>44493</v>
      </c>
      <c r="H24" s="4">
        <v>1</v>
      </c>
      <c r="I24" s="4">
        <v>2</v>
      </c>
      <c r="J24" s="4">
        <v>2</v>
      </c>
      <c r="K24" s="4" t="s">
        <v>29</v>
      </c>
      <c r="L24" s="4">
        <v>1126</v>
      </c>
      <c r="M24" s="4">
        <v>1126</v>
      </c>
      <c r="N24" s="4" t="s">
        <v>87</v>
      </c>
      <c r="O24" s="4" t="s">
        <v>82</v>
      </c>
      <c r="P24" s="4" t="s">
        <v>32</v>
      </c>
      <c r="Q24" s="4">
        <v>0</v>
      </c>
      <c r="R24" s="6">
        <v>44490</v>
      </c>
      <c r="S24" s="5">
        <v>44508</v>
      </c>
      <c r="T24" s="4" t="s">
        <v>33</v>
      </c>
      <c r="U24" s="4">
        <v>1126</v>
      </c>
      <c r="V24" s="4">
        <v>0</v>
      </c>
      <c r="W24" s="4">
        <v>0</v>
      </c>
      <c r="X24" s="4">
        <v>2281047</v>
      </c>
      <c r="Y24" s="4" t="s">
        <v>88</v>
      </c>
    </row>
    <row r="25" s="4" customFormat="1" spans="1:23">
      <c r="A25" s="4">
        <v>16620189866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44491</v>
      </c>
      <c r="G25" s="5">
        <v>44493</v>
      </c>
      <c r="H25" s="4">
        <v>1</v>
      </c>
      <c r="I25" s="4">
        <v>2</v>
      </c>
      <c r="J25" s="4">
        <v>2</v>
      </c>
      <c r="K25" s="4" t="s">
        <v>29</v>
      </c>
      <c r="L25" s="4">
        <v>1304.64</v>
      </c>
      <c r="M25" s="4">
        <v>1304.64</v>
      </c>
      <c r="N25" s="4" t="s">
        <v>91</v>
      </c>
      <c r="O25" s="4" t="s">
        <v>82</v>
      </c>
      <c r="P25" s="4" t="s">
        <v>32</v>
      </c>
      <c r="Q25" s="4">
        <v>0</v>
      </c>
      <c r="R25" s="6">
        <v>44490</v>
      </c>
      <c r="S25" s="5">
        <v>44508</v>
      </c>
      <c r="T25" s="4" t="s">
        <v>33</v>
      </c>
      <c r="U25" s="4">
        <v>1304.64</v>
      </c>
      <c r="V25" s="4">
        <v>0</v>
      </c>
      <c r="W25" s="4">
        <v>0</v>
      </c>
    </row>
    <row r="26" s="4" customFormat="1" spans="1:23">
      <c r="A26" s="4">
        <v>16638553167</v>
      </c>
      <c r="B26" s="4" t="s">
        <v>25</v>
      </c>
      <c r="C26" s="4" t="s">
        <v>26</v>
      </c>
      <c r="D26" s="4" t="s">
        <v>66</v>
      </c>
      <c r="E26" s="4" t="s">
        <v>67</v>
      </c>
      <c r="F26" s="5">
        <v>44492</v>
      </c>
      <c r="G26" s="5">
        <v>44493</v>
      </c>
      <c r="H26" s="4">
        <v>1</v>
      </c>
      <c r="I26" s="4">
        <v>1</v>
      </c>
      <c r="J26" s="4">
        <v>1</v>
      </c>
      <c r="K26" s="4" t="s">
        <v>29</v>
      </c>
      <c r="L26" s="4">
        <v>239.87</v>
      </c>
      <c r="M26" s="4">
        <v>239.87</v>
      </c>
      <c r="N26" s="4" t="s">
        <v>92</v>
      </c>
      <c r="O26" s="4" t="s">
        <v>82</v>
      </c>
      <c r="P26" s="4" t="s">
        <v>32</v>
      </c>
      <c r="Q26" s="4">
        <v>0</v>
      </c>
      <c r="R26" s="6">
        <v>44492</v>
      </c>
      <c r="S26" s="5">
        <v>44508</v>
      </c>
      <c r="T26" s="4" t="s">
        <v>33</v>
      </c>
      <c r="U26" s="4">
        <v>239.87</v>
      </c>
      <c r="V26" s="4">
        <v>0</v>
      </c>
      <c r="W26" s="4">
        <v>0</v>
      </c>
    </row>
    <row r="27" s="4" customFormat="1" spans="1:24">
      <c r="A27" s="4">
        <v>16638586172</v>
      </c>
      <c r="B27" s="4" t="s">
        <v>25</v>
      </c>
      <c r="C27" s="4" t="s">
        <v>26</v>
      </c>
      <c r="D27" s="4" t="s">
        <v>58</v>
      </c>
      <c r="E27" s="4" t="s">
        <v>77</v>
      </c>
      <c r="F27" s="5">
        <v>44492</v>
      </c>
      <c r="G27" s="5">
        <v>44493</v>
      </c>
      <c r="H27" s="4">
        <v>1</v>
      </c>
      <c r="I27" s="4">
        <v>1</v>
      </c>
      <c r="J27" s="4">
        <v>1</v>
      </c>
      <c r="K27" s="4" t="s">
        <v>29</v>
      </c>
      <c r="L27" s="4">
        <v>212</v>
      </c>
      <c r="M27" s="4">
        <v>212</v>
      </c>
      <c r="N27" s="4" t="s">
        <v>93</v>
      </c>
      <c r="O27" s="4" t="s">
        <v>82</v>
      </c>
      <c r="P27" s="4" t="s">
        <v>32</v>
      </c>
      <c r="Q27" s="4">
        <v>0</v>
      </c>
      <c r="R27" s="6">
        <v>44492</v>
      </c>
      <c r="S27" s="5">
        <v>44508</v>
      </c>
      <c r="T27" s="4" t="s">
        <v>33</v>
      </c>
      <c r="U27" s="4">
        <v>212</v>
      </c>
      <c r="V27" s="4">
        <v>0</v>
      </c>
      <c r="W27" s="4">
        <v>0</v>
      </c>
      <c r="X27" s="4">
        <v>2282168</v>
      </c>
    </row>
    <row r="28" s="4" customFormat="1" spans="1:23">
      <c r="A28" s="4">
        <v>16638855126</v>
      </c>
      <c r="B28" s="4" t="s">
        <v>25</v>
      </c>
      <c r="C28" s="4" t="s">
        <v>26</v>
      </c>
      <c r="D28" s="4" t="s">
        <v>94</v>
      </c>
      <c r="E28" s="4" t="s">
        <v>95</v>
      </c>
      <c r="F28" s="5">
        <v>44492</v>
      </c>
      <c r="G28" s="5">
        <v>44493</v>
      </c>
      <c r="H28" s="4">
        <v>1</v>
      </c>
      <c r="I28" s="4">
        <v>1</v>
      </c>
      <c r="J28" s="4">
        <v>1</v>
      </c>
      <c r="K28" s="4" t="s">
        <v>29</v>
      </c>
      <c r="L28" s="4">
        <v>394.78</v>
      </c>
      <c r="M28" s="4">
        <v>394.78</v>
      </c>
      <c r="N28" s="4" t="s">
        <v>96</v>
      </c>
      <c r="O28" s="4" t="s">
        <v>82</v>
      </c>
      <c r="P28" s="4" t="s">
        <v>32</v>
      </c>
      <c r="Q28" s="4">
        <v>0</v>
      </c>
      <c r="R28" s="6">
        <v>44492</v>
      </c>
      <c r="S28" s="5">
        <v>44508</v>
      </c>
      <c r="T28" s="4" t="s">
        <v>33</v>
      </c>
      <c r="U28" s="4">
        <v>394.78</v>
      </c>
      <c r="V28" s="4">
        <v>0</v>
      </c>
      <c r="W2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H32" sqref="H32"/>
    </sheetView>
  </sheetViews>
  <sheetFormatPr defaultColWidth="9" defaultRowHeight="13.5"/>
  <cols>
    <col min="1" max="1" width="13.7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hidden="1" spans="1:9">
      <c r="A2" s="4">
        <v>16602609740</v>
      </c>
      <c r="B2" s="5">
        <v>44489</v>
      </c>
      <c r="C2" s="5">
        <v>44491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16608924126</v>
      </c>
      <c r="B3" s="5">
        <v>44489</v>
      </c>
      <c r="C3" s="5">
        <v>44491</v>
      </c>
      <c r="D3" s="4">
        <v>1091.44</v>
      </c>
      <c r="E3" s="4" t="str">
        <f>VLOOKUP(A3,HOP!A:L,12,0)</f>
        <v>1091.44</v>
      </c>
      <c r="F3" s="4" t="str">
        <f>VLOOKUP(A3,HOP!A:C,3,0)</f>
        <v>2280603</v>
      </c>
      <c r="G3" s="4">
        <f t="shared" ref="G3:G26" si="0">D3-E3</f>
        <v>0</v>
      </c>
      <c r="H3" s="4" t="str">
        <f t="shared" ref="H3:H26" si="1">$H$1&amp;F3</f>
        <v>，2280603</v>
      </c>
      <c r="I3" s="4" t="str">
        <f>VLOOKUP(A3,HOP!A:T,20,0)</f>
        <v>直连</v>
      </c>
    </row>
    <row r="4" s="4" customFormat="1" spans="1:9">
      <c r="A4" s="4">
        <v>16612930104</v>
      </c>
      <c r="B4" s="5">
        <v>44490</v>
      </c>
      <c r="C4" s="5">
        <v>44491</v>
      </c>
      <c r="D4" s="4">
        <v>273.74</v>
      </c>
      <c r="E4" s="4" t="str">
        <f>VLOOKUP(A4,HOP!A:L,12,0)</f>
        <v>273.74</v>
      </c>
      <c r="F4" s="4" t="str">
        <f>VLOOKUP(A4,HOP!A:C,3,0)</f>
        <v>2281061</v>
      </c>
      <c r="G4" s="4">
        <f t="shared" si="0"/>
        <v>0</v>
      </c>
      <c r="H4" s="4" t="str">
        <f t="shared" si="1"/>
        <v>，2281061</v>
      </c>
      <c r="I4" s="4" t="str">
        <f>VLOOKUP(A4,HOP!A:T,20,0)</f>
        <v>直连</v>
      </c>
    </row>
    <row r="5" s="4" customFormat="1" spans="1:9">
      <c r="A5" s="4">
        <v>16613179318</v>
      </c>
      <c r="B5" s="5">
        <v>44490</v>
      </c>
      <c r="C5" s="5">
        <v>44491</v>
      </c>
      <c r="D5" s="4">
        <v>285.49</v>
      </c>
      <c r="E5" s="4" t="str">
        <f>VLOOKUP(A5,HOP!A:L,12,0)</f>
        <v>285.49</v>
      </c>
      <c r="F5" s="4" t="str">
        <f>VLOOKUP(A5,HOP!A:C,3,0)</f>
        <v>2281091</v>
      </c>
      <c r="G5" s="4">
        <f t="shared" si="0"/>
        <v>0</v>
      </c>
      <c r="H5" s="4" t="str">
        <f t="shared" si="1"/>
        <v>，2281091</v>
      </c>
      <c r="I5" s="4" t="str">
        <f>VLOOKUP(A5,HOP!A:T,20,0)</f>
        <v>直连</v>
      </c>
    </row>
    <row r="6" s="4" customFormat="1" spans="1:9">
      <c r="A6" s="4">
        <v>16619503498</v>
      </c>
      <c r="B6" s="5">
        <v>44490</v>
      </c>
      <c r="C6" s="5">
        <v>44491</v>
      </c>
      <c r="D6" s="4">
        <v>87.36</v>
      </c>
      <c r="E6" s="4" t="str">
        <f>VLOOKUP(A6,HOP!A:L,12,0)</f>
        <v>87.36</v>
      </c>
      <c r="F6" s="4" t="str">
        <f>VLOOKUP(A6,HOP!A:C,3,0)</f>
        <v>2281096</v>
      </c>
      <c r="G6" s="4">
        <f t="shared" si="0"/>
        <v>0</v>
      </c>
      <c r="H6" s="4" t="str">
        <f t="shared" si="1"/>
        <v>，2281096</v>
      </c>
      <c r="I6" s="4" t="str">
        <f>VLOOKUP(A6,HOP!A:T,20,0)</f>
        <v>直连</v>
      </c>
    </row>
    <row r="7" s="4" customFormat="1" spans="1:9">
      <c r="A7" s="4">
        <v>16621502467</v>
      </c>
      <c r="B7" s="5">
        <v>44490</v>
      </c>
      <c r="C7" s="5">
        <v>44491</v>
      </c>
      <c r="D7" s="4">
        <v>563</v>
      </c>
      <c r="E7" s="4" t="str">
        <f>VLOOKUP(A7,HOP!A:L,12,0)</f>
        <v>563.00</v>
      </c>
      <c r="F7" s="4" t="str">
        <f>VLOOKUP(A7,HOP!A:C,3,0)</f>
        <v>2281178</v>
      </c>
      <c r="G7" s="4">
        <f t="shared" si="0"/>
        <v>0</v>
      </c>
      <c r="H7" s="4" t="str">
        <f t="shared" si="1"/>
        <v>，2281178</v>
      </c>
      <c r="I7" s="4" t="str">
        <f>VLOOKUP(A7,HOP!A:T,20,0)</f>
        <v>直采</v>
      </c>
    </row>
    <row r="8" s="4" customFormat="1" spans="1:9">
      <c r="A8" s="4">
        <v>16621873942</v>
      </c>
      <c r="B8" s="5">
        <v>44490</v>
      </c>
      <c r="C8" s="5">
        <v>44491</v>
      </c>
      <c r="D8" s="4">
        <v>240.81</v>
      </c>
      <c r="E8" s="4" t="str">
        <f>VLOOKUP(A8,HOP!A:L,12,0)</f>
        <v>240.81</v>
      </c>
      <c r="F8" s="4" t="str">
        <f>VLOOKUP(A8,HOP!A:C,3,0)</f>
        <v>2281219</v>
      </c>
      <c r="G8" s="4">
        <f t="shared" si="0"/>
        <v>0</v>
      </c>
      <c r="H8" s="4" t="str">
        <f t="shared" si="1"/>
        <v>，2281219</v>
      </c>
      <c r="I8" s="4" t="str">
        <f>VLOOKUP(A8,HOP!A:T,20,0)</f>
        <v>直连</v>
      </c>
    </row>
    <row r="9" s="4" customFormat="1" spans="1:9">
      <c r="A9" s="4">
        <v>16621932540</v>
      </c>
      <c r="B9" s="5">
        <v>44490</v>
      </c>
      <c r="C9" s="5">
        <v>44491</v>
      </c>
      <c r="D9" s="4">
        <v>360</v>
      </c>
      <c r="E9" s="4" t="str">
        <f>VLOOKUP(A9,HOP!A:L,12,0)</f>
        <v>360.00</v>
      </c>
      <c r="F9" s="4" t="str">
        <f>VLOOKUP(A9,HOP!A:C,3,0)</f>
        <v>2281225</v>
      </c>
      <c r="G9" s="4">
        <f t="shared" si="0"/>
        <v>0</v>
      </c>
      <c r="H9" s="4" t="str">
        <f t="shared" si="1"/>
        <v>，2281225</v>
      </c>
      <c r="I9" s="4" t="str">
        <f>VLOOKUP(A9,HOP!A:T,20,0)</f>
        <v>直采</v>
      </c>
    </row>
    <row r="10" s="4" customFormat="1" spans="1:9">
      <c r="A10" s="4">
        <v>16622001771</v>
      </c>
      <c r="B10" s="5">
        <v>44490</v>
      </c>
      <c r="C10" s="5">
        <v>44491</v>
      </c>
      <c r="D10" s="4">
        <v>404</v>
      </c>
      <c r="E10" s="4" t="str">
        <f>VLOOKUP(A10,HOP!A:L,12,0)</f>
        <v>404.00</v>
      </c>
      <c r="F10" s="4" t="str">
        <f>VLOOKUP(A10,HOP!A:C,3,0)</f>
        <v>2281232</v>
      </c>
      <c r="G10" s="4">
        <f t="shared" si="0"/>
        <v>0</v>
      </c>
      <c r="H10" s="4" t="str">
        <f t="shared" si="1"/>
        <v>，2281232</v>
      </c>
      <c r="I10" s="4" t="str">
        <f>VLOOKUP(A10,HOP!A:T,20,0)</f>
        <v>直采</v>
      </c>
    </row>
    <row r="11" s="4" customFormat="1" hidden="1" spans="1:9">
      <c r="A11" s="4">
        <v>16585098815</v>
      </c>
      <c r="B11" s="5">
        <v>44491</v>
      </c>
      <c r="C11" s="5">
        <v>44492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16610191969</v>
      </c>
      <c r="B12" s="5">
        <v>44490</v>
      </c>
      <c r="C12" s="5">
        <v>44492</v>
      </c>
      <c r="D12" s="4">
        <v>568.72</v>
      </c>
      <c r="E12" s="4" t="str">
        <f>VLOOKUP(A12,HOP!A:L,12,0)</f>
        <v>568.72</v>
      </c>
      <c r="F12" s="4" t="str">
        <f>VLOOKUP(A12,HOP!A:C,3,0)</f>
        <v>2280728</v>
      </c>
      <c r="G12" s="4">
        <f t="shared" si="0"/>
        <v>0</v>
      </c>
      <c r="H12" s="4" t="str">
        <f t="shared" si="1"/>
        <v>，2280728</v>
      </c>
      <c r="I12" s="4" t="str">
        <f>VLOOKUP(A12,HOP!A:T,20,0)</f>
        <v>直连</v>
      </c>
    </row>
    <row r="13" s="4" customFormat="1" spans="1:9">
      <c r="A13" s="4">
        <v>16611323170</v>
      </c>
      <c r="B13" s="5">
        <v>44491</v>
      </c>
      <c r="C13" s="5">
        <v>44492</v>
      </c>
      <c r="D13" s="4">
        <v>239.22</v>
      </c>
      <c r="E13" s="4" t="str">
        <f>VLOOKUP(A13,HOP!A:L,12,0)</f>
        <v>239.22</v>
      </c>
      <c r="F13" s="4" t="str">
        <f>VLOOKUP(A13,HOP!A:C,3,0)</f>
        <v>2281137</v>
      </c>
      <c r="G13" s="4">
        <f t="shared" si="0"/>
        <v>0</v>
      </c>
      <c r="H13" s="4" t="str">
        <f t="shared" si="1"/>
        <v>，2281137</v>
      </c>
      <c r="I13" s="4" t="str">
        <f>VLOOKUP(A13,HOP!A:T,20,0)</f>
        <v>直连</v>
      </c>
    </row>
    <row r="14" s="4" customFormat="1" spans="1:9">
      <c r="A14" s="4">
        <v>16622936654</v>
      </c>
      <c r="B14" s="5">
        <v>44491</v>
      </c>
      <c r="C14" s="5">
        <v>44492</v>
      </c>
      <c r="D14" s="4">
        <v>145.49</v>
      </c>
      <c r="E14" s="4" t="str">
        <f>VLOOKUP(A14,HOP!A:L,12,0)</f>
        <v>145.49</v>
      </c>
      <c r="F14" s="4" t="str">
        <f>VLOOKUP(A14,HOP!A:C,3,0)</f>
        <v>2281296</v>
      </c>
      <c r="G14" s="4">
        <f t="shared" si="0"/>
        <v>0</v>
      </c>
      <c r="H14" s="4" t="str">
        <f t="shared" si="1"/>
        <v>，2281296</v>
      </c>
      <c r="I14" s="4" t="str">
        <f>VLOOKUP(A14,HOP!A:T,20,0)</f>
        <v>直连</v>
      </c>
    </row>
    <row r="15" s="4" customFormat="1" spans="1:9">
      <c r="A15" s="4">
        <v>16625318216</v>
      </c>
      <c r="B15" s="5">
        <v>44491</v>
      </c>
      <c r="C15" s="5">
        <v>44492</v>
      </c>
      <c r="D15" s="4">
        <v>287.4</v>
      </c>
      <c r="E15" s="4" t="str">
        <f>VLOOKUP(A15,HOP!A:L,12,0)</f>
        <v>287.40</v>
      </c>
      <c r="F15" s="4" t="str">
        <f>VLOOKUP(A15,HOP!A:C,3,0)</f>
        <v>2281598</v>
      </c>
      <c r="G15" s="4">
        <f t="shared" si="0"/>
        <v>0</v>
      </c>
      <c r="H15" s="4" t="str">
        <f t="shared" si="1"/>
        <v>，2281598</v>
      </c>
      <c r="I15" s="4" t="str">
        <f>VLOOKUP(A15,HOP!A:T,20,0)</f>
        <v>直连</v>
      </c>
    </row>
    <row r="16" s="4" customFormat="1" spans="1:9">
      <c r="A16" s="4">
        <v>16633037047</v>
      </c>
      <c r="B16" s="5">
        <v>44491</v>
      </c>
      <c r="C16" s="5">
        <v>44492</v>
      </c>
      <c r="D16" s="4">
        <v>277.57</v>
      </c>
      <c r="E16" s="4" t="str">
        <f>VLOOKUP(A16,HOP!A:L,12,0)</f>
        <v>277.57</v>
      </c>
      <c r="F16" s="4" t="str">
        <f>VLOOKUP(A16,HOP!A:C,3,0)</f>
        <v>2281634</v>
      </c>
      <c r="G16" s="4">
        <f t="shared" si="0"/>
        <v>0</v>
      </c>
      <c r="H16" s="4" t="str">
        <f t="shared" si="1"/>
        <v>，2281634</v>
      </c>
      <c r="I16" s="4" t="str">
        <f>VLOOKUP(A16,HOP!A:T,20,0)</f>
        <v>直连</v>
      </c>
    </row>
    <row r="17" s="4" customFormat="1" spans="1:9">
      <c r="A17" s="4">
        <v>16635788893</v>
      </c>
      <c r="B17" s="5">
        <v>44491</v>
      </c>
      <c r="C17" s="5">
        <v>44492</v>
      </c>
      <c r="D17" s="4">
        <v>860.25</v>
      </c>
      <c r="E17" s="4" t="str">
        <f>VLOOKUP(A17,HOP!A:L,12,0)</f>
        <v>860.25</v>
      </c>
      <c r="F17" s="4" t="str">
        <f>VLOOKUP(A17,HOP!A:C,3,0)</f>
        <v>2281817</v>
      </c>
      <c r="G17" s="4">
        <f t="shared" si="0"/>
        <v>0</v>
      </c>
      <c r="H17" s="4" t="str">
        <f t="shared" si="1"/>
        <v>，2281817</v>
      </c>
      <c r="I17" s="4" t="str">
        <f>VLOOKUP(A17,HOP!A:T,20,0)</f>
        <v>直连</v>
      </c>
    </row>
    <row r="18" s="4" customFormat="1" spans="1:9">
      <c r="A18" s="4">
        <v>16636598856</v>
      </c>
      <c r="B18" s="5">
        <v>44491</v>
      </c>
      <c r="C18" s="5">
        <v>44492</v>
      </c>
      <c r="D18" s="4">
        <v>212</v>
      </c>
      <c r="E18" s="4" t="str">
        <f>VLOOKUP(A18,HOP!A:L,12,0)</f>
        <v>212.00</v>
      </c>
      <c r="F18" s="4" t="str">
        <f>VLOOKUP(A18,HOP!A:C,3,0)</f>
        <v>2281881</v>
      </c>
      <c r="G18" s="4">
        <f t="shared" si="0"/>
        <v>0</v>
      </c>
      <c r="H18" s="4" t="str">
        <f t="shared" si="1"/>
        <v>，2281881</v>
      </c>
      <c r="I18" s="4" t="str">
        <f>VLOOKUP(A18,HOP!A:T,20,0)</f>
        <v>直采</v>
      </c>
    </row>
    <row r="19" s="4" customFormat="1" spans="1:9">
      <c r="A19" s="4">
        <v>16584058480</v>
      </c>
      <c r="B19" s="5">
        <v>44492</v>
      </c>
      <c r="C19" s="5">
        <v>44493</v>
      </c>
      <c r="D19" s="4">
        <v>440.96</v>
      </c>
      <c r="E19" s="4" t="str">
        <f>VLOOKUP(A19,HOP!A:L,12,0)</f>
        <v>440.96</v>
      </c>
      <c r="F19" s="4" t="str">
        <f>VLOOKUP(A19,HOP!A:C,3,0)</f>
        <v>2279378</v>
      </c>
      <c r="G19" s="4">
        <f t="shared" si="0"/>
        <v>0</v>
      </c>
      <c r="H19" s="4" t="str">
        <f t="shared" si="1"/>
        <v>，2279378</v>
      </c>
      <c r="I19" s="4" t="str">
        <f>VLOOKUP(A19,HOP!A:T,20,0)</f>
        <v>直连</v>
      </c>
    </row>
    <row r="20" s="4" customFormat="1" spans="1:9">
      <c r="A20" s="4">
        <v>16598599096</v>
      </c>
      <c r="B20" s="5">
        <v>44492</v>
      </c>
      <c r="C20" s="5">
        <v>44493</v>
      </c>
      <c r="D20" s="4">
        <v>860</v>
      </c>
      <c r="E20" s="4">
        <v>860</v>
      </c>
      <c r="F20" s="4">
        <v>2280165</v>
      </c>
      <c r="G20" s="4">
        <f t="shared" si="0"/>
        <v>0</v>
      </c>
      <c r="H20" s="4" t="str">
        <f t="shared" si="1"/>
        <v>，2280165</v>
      </c>
      <c r="I20" s="4" t="e">
        <f>VLOOKUP(A20,HOP!A:T,20,0)</f>
        <v>#N/A</v>
      </c>
    </row>
    <row r="21" s="4" customFormat="1" spans="1:9">
      <c r="A21" s="4">
        <v>16608189938</v>
      </c>
      <c r="B21" s="5">
        <v>44489</v>
      </c>
      <c r="C21" s="5">
        <v>44493</v>
      </c>
      <c r="D21" s="4">
        <v>1137.44</v>
      </c>
      <c r="E21" s="4" t="str">
        <f>VLOOKUP(A21,HOP!A:L,12,0)</f>
        <v>1137.44</v>
      </c>
      <c r="F21" s="4" t="str">
        <f>VLOOKUP(A21,HOP!A:C,3,0)</f>
        <v>2280560</v>
      </c>
      <c r="G21" s="4">
        <f t="shared" si="0"/>
        <v>0</v>
      </c>
      <c r="H21" s="4" t="str">
        <f t="shared" si="1"/>
        <v>，2280560</v>
      </c>
      <c r="I21" s="4" t="str">
        <f>VLOOKUP(A21,HOP!A:T,20,0)</f>
        <v>直连</v>
      </c>
    </row>
    <row r="22" s="4" customFormat="1" spans="1:9">
      <c r="A22" s="4">
        <v>16612844768</v>
      </c>
      <c r="B22" s="5">
        <v>44491</v>
      </c>
      <c r="C22" s="5">
        <v>44493</v>
      </c>
      <c r="D22" s="4">
        <v>1126</v>
      </c>
      <c r="E22" s="4" t="str">
        <f>VLOOKUP(A22,HOP!A:L,12,0)</f>
        <v>1126.00</v>
      </c>
      <c r="F22" s="4" t="str">
        <f>VLOOKUP(A22,HOP!A:C,3,0)</f>
        <v>2281047</v>
      </c>
      <c r="G22" s="4">
        <f t="shared" si="0"/>
        <v>0</v>
      </c>
      <c r="H22" s="4" t="str">
        <f t="shared" si="1"/>
        <v>，2281047</v>
      </c>
      <c r="I22" s="4" t="str">
        <f>VLOOKUP(A22,HOP!A:T,20,0)</f>
        <v>直采</v>
      </c>
    </row>
    <row r="23" s="4" customFormat="1" spans="1:9">
      <c r="A23" s="4">
        <v>16620189866</v>
      </c>
      <c r="B23" s="5">
        <v>44491</v>
      </c>
      <c r="C23" s="5">
        <v>44493</v>
      </c>
      <c r="D23" s="4">
        <v>1304.64</v>
      </c>
      <c r="E23" s="4" t="str">
        <f>VLOOKUP(A23,HOP!A:L,12,0)</f>
        <v>1304.64</v>
      </c>
      <c r="F23" s="4" t="str">
        <f>VLOOKUP(A23,HOP!A:C,3,0)</f>
        <v>2281120</v>
      </c>
      <c r="G23" s="4">
        <f t="shared" si="0"/>
        <v>0</v>
      </c>
      <c r="H23" s="4" t="str">
        <f t="shared" si="1"/>
        <v>，2281120</v>
      </c>
      <c r="I23" s="4" t="str">
        <f>VLOOKUP(A23,HOP!A:T,20,0)</f>
        <v>直连</v>
      </c>
    </row>
    <row r="24" s="4" customFormat="1" spans="1:9">
      <c r="A24" s="4">
        <v>16638553167</v>
      </c>
      <c r="B24" s="5">
        <v>44492</v>
      </c>
      <c r="C24" s="5">
        <v>44493</v>
      </c>
      <c r="D24" s="4">
        <v>239.87</v>
      </c>
      <c r="E24" s="4" t="str">
        <f>VLOOKUP(A24,HOP!A:L,12,0)</f>
        <v>239.87</v>
      </c>
      <c r="F24" s="4" t="str">
        <f>VLOOKUP(A24,HOP!A:C,3,0)</f>
        <v>2282165</v>
      </c>
      <c r="G24" s="4">
        <f t="shared" si="0"/>
        <v>0</v>
      </c>
      <c r="H24" s="4" t="str">
        <f t="shared" si="1"/>
        <v>，2282165</v>
      </c>
      <c r="I24" s="4" t="str">
        <f>VLOOKUP(A24,HOP!A:T,20,0)</f>
        <v>直连</v>
      </c>
    </row>
    <row r="25" s="4" customFormat="1" spans="1:9">
      <c r="A25" s="4">
        <v>16638586172</v>
      </c>
      <c r="B25" s="5">
        <v>44492</v>
      </c>
      <c r="C25" s="5">
        <v>44493</v>
      </c>
      <c r="D25" s="4">
        <v>212</v>
      </c>
      <c r="E25" s="4" t="str">
        <f>VLOOKUP(A25,HOP!A:L,12,0)</f>
        <v>212.00</v>
      </c>
      <c r="F25" s="4" t="str">
        <f>VLOOKUP(A25,HOP!A:C,3,0)</f>
        <v>2282168</v>
      </c>
      <c r="G25" s="4">
        <f t="shared" si="0"/>
        <v>0</v>
      </c>
      <c r="H25" s="4" t="str">
        <f t="shared" si="1"/>
        <v>，2282168</v>
      </c>
      <c r="I25" s="4" t="str">
        <f>VLOOKUP(A25,HOP!A:T,20,0)</f>
        <v>直采</v>
      </c>
    </row>
    <row r="26" s="4" customFormat="1" spans="1:9">
      <c r="A26" s="4">
        <v>16638855126</v>
      </c>
      <c r="B26" s="5">
        <v>44492</v>
      </c>
      <c r="C26" s="5">
        <v>44493</v>
      </c>
      <c r="D26" s="4">
        <v>394.78</v>
      </c>
      <c r="E26" s="4" t="str">
        <f>VLOOKUP(A26,HOP!A:L,12,0)</f>
        <v>394.78</v>
      </c>
      <c r="F26" s="4" t="str">
        <f>VLOOKUP(A26,HOP!A:C,3,0)</f>
        <v>2282190</v>
      </c>
      <c r="G26" s="4">
        <f t="shared" si="0"/>
        <v>0</v>
      </c>
      <c r="H26" s="4" t="str">
        <f t="shared" si="1"/>
        <v>，2282190</v>
      </c>
      <c r="I26" s="4" t="str">
        <f>VLOOKUP(A26,HOP!A:T,20,0)</f>
        <v>直连</v>
      </c>
    </row>
    <row r="28" spans="4:4">
      <c r="D28" s="4">
        <f>SUM(D2:D27)</f>
        <v>11612.18</v>
      </c>
    </row>
    <row r="33" spans="1:5">
      <c r="A33" s="4" t="s">
        <v>98</v>
      </c>
      <c r="D33" s="4">
        <v>3737</v>
      </c>
      <c r="E33" s="4">
        <v>4547.87</v>
      </c>
    </row>
    <row r="34" spans="1:5">
      <c r="A34" s="4" t="s">
        <v>99</v>
      </c>
      <c r="D34" s="4">
        <v>7875.18</v>
      </c>
      <c r="E34" s="4">
        <v>9583.97</v>
      </c>
    </row>
    <row r="35" spans="1:5">
      <c r="A35" s="4" t="s">
        <v>100</v>
      </c>
      <c r="D35" s="4">
        <f>SUBTOTAL(9,D33:D34)</f>
        <v>11612.18</v>
      </c>
      <c r="E35" s="4">
        <f>SUBTOTAL(9,E33:E34)</f>
        <v>14131.84</v>
      </c>
    </row>
    <row r="36" spans="1:1">
      <c r="A36" s="4" t="s">
        <v>101</v>
      </c>
    </row>
  </sheetData>
  <autoFilter ref="A1:XFD28">
    <filterColumn colId="3">
      <filters blank="1">
        <filter val="212"/>
        <filter val="1091.44"/>
        <filter val="1137.44"/>
        <filter val="440.96"/>
        <filter val="277.57"/>
        <filter val="11612.18"/>
        <filter val="360"/>
        <filter val="860"/>
        <filter val="239.22"/>
        <filter val="563"/>
        <filter val="287.4"/>
        <filter val="860.25"/>
        <filter val="1126"/>
        <filter val="568.72"/>
        <filter val="273.74"/>
        <filter val="1304.64"/>
        <filter val="87.36"/>
        <filter val="394.78"/>
        <filter val="240.81"/>
        <filter val="404"/>
        <filter val="239.87"/>
        <filter val="145.49"/>
        <filter val="285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</row>
    <row r="2" s="1" customFormat="1" spans="1:20">
      <c r="A2" s="3">
        <v>16638855126</v>
      </c>
      <c r="B2" s="1" t="s">
        <v>119</v>
      </c>
      <c r="C2" s="1" t="s">
        <v>120</v>
      </c>
      <c r="D2" s="1" t="s">
        <v>121</v>
      </c>
      <c r="E2" s="1" t="s">
        <v>96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  <row r="3" s="1" customFormat="1" spans="1:20">
      <c r="A3" s="3">
        <v>16638586172</v>
      </c>
      <c r="B3" s="1" t="s">
        <v>119</v>
      </c>
      <c r="C3" s="1" t="s">
        <v>133</v>
      </c>
      <c r="D3" s="1" t="s">
        <v>134</v>
      </c>
      <c r="E3" s="1" t="s">
        <v>93</v>
      </c>
      <c r="F3" s="1" t="s">
        <v>119</v>
      </c>
      <c r="G3" s="1" t="s">
        <v>122</v>
      </c>
      <c r="H3" s="1" t="s">
        <v>123</v>
      </c>
      <c r="I3" s="1" t="s">
        <v>135</v>
      </c>
      <c r="J3" s="1" t="s">
        <v>125</v>
      </c>
      <c r="K3" s="1" t="s">
        <v>135</v>
      </c>
      <c r="L3" s="1" t="s">
        <v>135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136</v>
      </c>
      <c r="R3" s="1" t="s">
        <v>130</v>
      </c>
      <c r="S3" s="1" t="s">
        <v>131</v>
      </c>
      <c r="T3" s="1" t="s">
        <v>137</v>
      </c>
    </row>
    <row r="4" s="1" customFormat="1" spans="1:20">
      <c r="A4" s="3">
        <v>16638553167</v>
      </c>
      <c r="B4" s="1" t="s">
        <v>119</v>
      </c>
      <c r="C4" s="1" t="s">
        <v>138</v>
      </c>
      <c r="D4" s="1" t="s">
        <v>139</v>
      </c>
      <c r="E4" s="1" t="s">
        <v>92</v>
      </c>
      <c r="F4" s="1" t="s">
        <v>119</v>
      </c>
      <c r="G4" s="1" t="s">
        <v>122</v>
      </c>
      <c r="H4" s="1" t="s">
        <v>123</v>
      </c>
      <c r="I4" s="1" t="s">
        <v>140</v>
      </c>
      <c r="J4" s="1" t="s">
        <v>125</v>
      </c>
      <c r="K4" s="1" t="s">
        <v>140</v>
      </c>
      <c r="L4" s="1" t="s">
        <v>140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141</v>
      </c>
      <c r="R4" s="1" t="s">
        <v>130</v>
      </c>
      <c r="S4" s="1" t="s">
        <v>131</v>
      </c>
      <c r="T4" s="1" t="s">
        <v>132</v>
      </c>
    </row>
    <row r="5" s="1" customFormat="1" spans="1:20">
      <c r="A5" s="3">
        <v>16636598856</v>
      </c>
      <c r="B5" s="1" t="s">
        <v>142</v>
      </c>
      <c r="C5" s="1" t="s">
        <v>143</v>
      </c>
      <c r="D5" s="1" t="s">
        <v>134</v>
      </c>
      <c r="E5" s="1" t="s">
        <v>78</v>
      </c>
      <c r="F5" s="1" t="s">
        <v>142</v>
      </c>
      <c r="G5" s="1" t="s">
        <v>119</v>
      </c>
      <c r="H5" s="1" t="s">
        <v>123</v>
      </c>
      <c r="I5" s="1" t="s">
        <v>135</v>
      </c>
      <c r="J5" s="1" t="s">
        <v>125</v>
      </c>
      <c r="K5" s="1" t="s">
        <v>135</v>
      </c>
      <c r="L5" s="1" t="s">
        <v>135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144</v>
      </c>
      <c r="R5" s="1" t="s">
        <v>130</v>
      </c>
      <c r="S5" s="1" t="s">
        <v>131</v>
      </c>
      <c r="T5" s="1" t="s">
        <v>137</v>
      </c>
    </row>
    <row r="6" s="1" customFormat="1" spans="1:20">
      <c r="A6" s="3">
        <v>16635788893</v>
      </c>
      <c r="B6" s="1" t="s">
        <v>142</v>
      </c>
      <c r="C6" s="1" t="s">
        <v>145</v>
      </c>
      <c r="D6" s="1" t="s">
        <v>146</v>
      </c>
      <c r="E6" s="1" t="s">
        <v>76</v>
      </c>
      <c r="F6" s="1" t="s">
        <v>142</v>
      </c>
      <c r="G6" s="1" t="s">
        <v>119</v>
      </c>
      <c r="H6" s="1" t="s">
        <v>123</v>
      </c>
      <c r="I6" s="1" t="s">
        <v>147</v>
      </c>
      <c r="J6" s="1" t="s">
        <v>125</v>
      </c>
      <c r="K6" s="1" t="s">
        <v>147</v>
      </c>
      <c r="L6" s="1" t="s">
        <v>147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148</v>
      </c>
      <c r="R6" s="1" t="s">
        <v>130</v>
      </c>
      <c r="S6" s="1" t="s">
        <v>131</v>
      </c>
      <c r="T6" s="1" t="s">
        <v>132</v>
      </c>
    </row>
    <row r="7" s="1" customFormat="1" spans="1:20">
      <c r="A7" s="3">
        <v>16633037047</v>
      </c>
      <c r="B7" s="1" t="s">
        <v>142</v>
      </c>
      <c r="C7" s="1" t="s">
        <v>149</v>
      </c>
      <c r="D7" s="1" t="s">
        <v>150</v>
      </c>
      <c r="E7" s="1" t="s">
        <v>73</v>
      </c>
      <c r="F7" s="1" t="s">
        <v>142</v>
      </c>
      <c r="G7" s="1" t="s">
        <v>119</v>
      </c>
      <c r="H7" s="1" t="s">
        <v>123</v>
      </c>
      <c r="I7" s="1" t="s">
        <v>151</v>
      </c>
      <c r="J7" s="1" t="s">
        <v>125</v>
      </c>
      <c r="K7" s="1" t="s">
        <v>151</v>
      </c>
      <c r="L7" s="1" t="s">
        <v>151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152</v>
      </c>
      <c r="R7" s="1" t="s">
        <v>130</v>
      </c>
      <c r="S7" s="1" t="s">
        <v>131</v>
      </c>
      <c r="T7" s="1" t="s">
        <v>132</v>
      </c>
    </row>
    <row r="8" s="1" customFormat="1" spans="1:20">
      <c r="A8" s="3">
        <v>16625318216</v>
      </c>
      <c r="B8" s="1" t="s">
        <v>142</v>
      </c>
      <c r="C8" s="1" t="s">
        <v>153</v>
      </c>
      <c r="D8" s="1" t="s">
        <v>154</v>
      </c>
      <c r="E8" s="1" t="s">
        <v>43</v>
      </c>
      <c r="F8" s="1" t="s">
        <v>142</v>
      </c>
      <c r="G8" s="1" t="s">
        <v>119</v>
      </c>
      <c r="H8" s="1" t="s">
        <v>123</v>
      </c>
      <c r="I8" s="1" t="s">
        <v>155</v>
      </c>
      <c r="J8" s="1" t="s">
        <v>125</v>
      </c>
      <c r="K8" s="1" t="s">
        <v>155</v>
      </c>
      <c r="L8" s="1" t="s">
        <v>155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156</v>
      </c>
      <c r="R8" s="1" t="s">
        <v>130</v>
      </c>
      <c r="S8" s="1" t="s">
        <v>131</v>
      </c>
      <c r="T8" s="1" t="s">
        <v>132</v>
      </c>
    </row>
    <row r="9" s="1" customFormat="1" spans="1:20">
      <c r="A9" s="3">
        <v>16622936654</v>
      </c>
      <c r="B9" s="1" t="s">
        <v>157</v>
      </c>
      <c r="C9" s="1" t="s">
        <v>158</v>
      </c>
      <c r="D9" s="1" t="s">
        <v>159</v>
      </c>
      <c r="E9" s="1" t="s">
        <v>71</v>
      </c>
      <c r="F9" s="1" t="s">
        <v>142</v>
      </c>
      <c r="G9" s="1" t="s">
        <v>119</v>
      </c>
      <c r="H9" s="1" t="s">
        <v>123</v>
      </c>
      <c r="I9" s="1" t="s">
        <v>160</v>
      </c>
      <c r="J9" s="1" t="s">
        <v>125</v>
      </c>
      <c r="K9" s="1" t="s">
        <v>160</v>
      </c>
      <c r="L9" s="1" t="s">
        <v>160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161</v>
      </c>
      <c r="R9" s="1" t="s">
        <v>130</v>
      </c>
      <c r="S9" s="1" t="s">
        <v>131</v>
      </c>
      <c r="T9" s="1" t="s">
        <v>132</v>
      </c>
    </row>
    <row r="10" s="1" customFormat="1" spans="1:20">
      <c r="A10" s="3">
        <v>16622001771</v>
      </c>
      <c r="B10" s="1" t="s">
        <v>157</v>
      </c>
      <c r="C10" s="1" t="s">
        <v>162</v>
      </c>
      <c r="D10" s="1" t="s">
        <v>134</v>
      </c>
      <c r="E10" s="1" t="s">
        <v>60</v>
      </c>
      <c r="F10" s="1" t="s">
        <v>157</v>
      </c>
      <c r="G10" s="1" t="s">
        <v>142</v>
      </c>
      <c r="H10" s="1" t="s">
        <v>123</v>
      </c>
      <c r="I10" s="1" t="s">
        <v>163</v>
      </c>
      <c r="J10" s="1" t="s">
        <v>125</v>
      </c>
      <c r="K10" s="1" t="s">
        <v>163</v>
      </c>
      <c r="L10" s="1" t="s">
        <v>163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164</v>
      </c>
      <c r="R10" s="1" t="s">
        <v>130</v>
      </c>
      <c r="S10" s="1" t="s">
        <v>131</v>
      </c>
      <c r="T10" s="1" t="s">
        <v>137</v>
      </c>
    </row>
    <row r="11" s="1" customFormat="1" spans="1:20">
      <c r="A11" s="3">
        <v>16621932540</v>
      </c>
      <c r="B11" s="1" t="s">
        <v>157</v>
      </c>
      <c r="C11" s="1" t="s">
        <v>165</v>
      </c>
      <c r="D11" s="1" t="s">
        <v>166</v>
      </c>
      <c r="E11" s="1" t="s">
        <v>56</v>
      </c>
      <c r="F11" s="1" t="s">
        <v>157</v>
      </c>
      <c r="G11" s="1" t="s">
        <v>142</v>
      </c>
      <c r="H11" s="1" t="s">
        <v>123</v>
      </c>
      <c r="I11" s="1" t="s">
        <v>167</v>
      </c>
      <c r="J11" s="1" t="s">
        <v>125</v>
      </c>
      <c r="K11" s="1" t="s">
        <v>167</v>
      </c>
      <c r="L11" s="1" t="s">
        <v>167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168</v>
      </c>
      <c r="R11" s="1" t="s">
        <v>130</v>
      </c>
      <c r="S11" s="1" t="s">
        <v>131</v>
      </c>
      <c r="T11" s="1" t="s">
        <v>137</v>
      </c>
    </row>
    <row r="12" s="1" customFormat="1" spans="1:20">
      <c r="A12" s="3">
        <v>16621873942</v>
      </c>
      <c r="B12" s="1" t="s">
        <v>157</v>
      </c>
      <c r="C12" s="1" t="s">
        <v>169</v>
      </c>
      <c r="D12" s="1" t="s">
        <v>150</v>
      </c>
      <c r="E12" s="1" t="s">
        <v>53</v>
      </c>
      <c r="F12" s="1" t="s">
        <v>157</v>
      </c>
      <c r="G12" s="1" t="s">
        <v>142</v>
      </c>
      <c r="H12" s="1" t="s">
        <v>123</v>
      </c>
      <c r="I12" s="1" t="s">
        <v>170</v>
      </c>
      <c r="J12" s="1" t="s">
        <v>125</v>
      </c>
      <c r="K12" s="1" t="s">
        <v>170</v>
      </c>
      <c r="L12" s="1" t="s">
        <v>170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171</v>
      </c>
      <c r="R12" s="1" t="s">
        <v>130</v>
      </c>
      <c r="S12" s="1" t="s">
        <v>131</v>
      </c>
      <c r="T12" s="1" t="s">
        <v>132</v>
      </c>
    </row>
    <row r="13" s="1" customFormat="1" spans="1:20">
      <c r="A13" s="3">
        <v>16621502467</v>
      </c>
      <c r="B13" s="1" t="s">
        <v>157</v>
      </c>
      <c r="C13" s="1" t="s">
        <v>172</v>
      </c>
      <c r="D13" s="1" t="s">
        <v>173</v>
      </c>
      <c r="E13" s="1" t="s">
        <v>49</v>
      </c>
      <c r="F13" s="1" t="s">
        <v>157</v>
      </c>
      <c r="G13" s="1" t="s">
        <v>142</v>
      </c>
      <c r="H13" s="1" t="s">
        <v>123</v>
      </c>
      <c r="I13" s="1" t="s">
        <v>174</v>
      </c>
      <c r="J13" s="1" t="s">
        <v>125</v>
      </c>
      <c r="K13" s="1" t="s">
        <v>174</v>
      </c>
      <c r="L13" s="1" t="s">
        <v>174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175</v>
      </c>
      <c r="R13" s="1" t="s">
        <v>130</v>
      </c>
      <c r="S13" s="1" t="s">
        <v>131</v>
      </c>
      <c r="T13" s="1" t="s">
        <v>137</v>
      </c>
    </row>
    <row r="14" s="1" customFormat="1" spans="1:20">
      <c r="A14" s="3">
        <v>16611323170</v>
      </c>
      <c r="B14" s="1" t="s">
        <v>157</v>
      </c>
      <c r="C14" s="1" t="s">
        <v>176</v>
      </c>
      <c r="D14" s="1" t="s">
        <v>139</v>
      </c>
      <c r="E14" s="1" t="s">
        <v>68</v>
      </c>
      <c r="F14" s="1" t="s">
        <v>142</v>
      </c>
      <c r="G14" s="1" t="s">
        <v>119</v>
      </c>
      <c r="H14" s="1" t="s">
        <v>123</v>
      </c>
      <c r="I14" s="1" t="s">
        <v>177</v>
      </c>
      <c r="J14" s="1" t="s">
        <v>125</v>
      </c>
      <c r="K14" s="1" t="s">
        <v>177</v>
      </c>
      <c r="L14" s="1" t="s">
        <v>177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178</v>
      </c>
      <c r="R14" s="1" t="s">
        <v>130</v>
      </c>
      <c r="S14" s="1" t="s">
        <v>131</v>
      </c>
      <c r="T14" s="1" t="s">
        <v>132</v>
      </c>
    </row>
    <row r="15" s="1" customFormat="1" spans="1:20">
      <c r="A15" s="3">
        <v>16620189866</v>
      </c>
      <c r="B15" s="1" t="s">
        <v>157</v>
      </c>
      <c r="C15" s="1" t="s">
        <v>179</v>
      </c>
      <c r="D15" s="1" t="s">
        <v>180</v>
      </c>
      <c r="E15" s="1" t="s">
        <v>91</v>
      </c>
      <c r="F15" s="1" t="s">
        <v>142</v>
      </c>
      <c r="G15" s="1" t="s">
        <v>122</v>
      </c>
      <c r="H15" s="1" t="s">
        <v>123</v>
      </c>
      <c r="I15" s="1" t="s">
        <v>181</v>
      </c>
      <c r="J15" s="1" t="s">
        <v>125</v>
      </c>
      <c r="K15" s="1" t="s">
        <v>181</v>
      </c>
      <c r="L15" s="1" t="s">
        <v>181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182</v>
      </c>
      <c r="R15" s="1" t="s">
        <v>130</v>
      </c>
      <c r="S15" s="1" t="s">
        <v>131</v>
      </c>
      <c r="T15" s="1" t="s">
        <v>132</v>
      </c>
    </row>
    <row r="16" s="1" customFormat="1" spans="1:20">
      <c r="A16" s="3">
        <v>16619503498</v>
      </c>
      <c r="B16" s="1" t="s">
        <v>157</v>
      </c>
      <c r="C16" s="1" t="s">
        <v>183</v>
      </c>
      <c r="D16" s="1" t="s">
        <v>184</v>
      </c>
      <c r="E16" s="1" t="s">
        <v>46</v>
      </c>
      <c r="F16" s="1" t="s">
        <v>157</v>
      </c>
      <c r="G16" s="1" t="s">
        <v>142</v>
      </c>
      <c r="H16" s="1" t="s">
        <v>123</v>
      </c>
      <c r="I16" s="1" t="s">
        <v>185</v>
      </c>
      <c r="J16" s="1" t="s">
        <v>125</v>
      </c>
      <c r="K16" s="1" t="s">
        <v>185</v>
      </c>
      <c r="L16" s="1" t="s">
        <v>185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186</v>
      </c>
      <c r="R16" s="1" t="s">
        <v>130</v>
      </c>
      <c r="S16" s="1" t="s">
        <v>131</v>
      </c>
      <c r="T16" s="1" t="s">
        <v>132</v>
      </c>
    </row>
    <row r="17" s="1" customFormat="1" spans="1:20">
      <c r="A17" s="3">
        <v>16613179318</v>
      </c>
      <c r="B17" s="1" t="s">
        <v>157</v>
      </c>
      <c r="C17" s="1" t="s">
        <v>187</v>
      </c>
      <c r="D17" s="1" t="s">
        <v>154</v>
      </c>
      <c r="E17" s="1" t="s">
        <v>43</v>
      </c>
      <c r="F17" s="1" t="s">
        <v>157</v>
      </c>
      <c r="G17" s="1" t="s">
        <v>142</v>
      </c>
      <c r="H17" s="1" t="s">
        <v>123</v>
      </c>
      <c r="I17" s="1" t="s">
        <v>188</v>
      </c>
      <c r="J17" s="1" t="s">
        <v>125</v>
      </c>
      <c r="K17" s="1" t="s">
        <v>188</v>
      </c>
      <c r="L17" s="1" t="s">
        <v>188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189</v>
      </c>
      <c r="R17" s="1" t="s">
        <v>130</v>
      </c>
      <c r="S17" s="1" t="s">
        <v>131</v>
      </c>
      <c r="T17" s="1" t="s">
        <v>132</v>
      </c>
    </row>
    <row r="18" s="1" customFormat="1" spans="1:20">
      <c r="A18" s="3">
        <v>16612930104</v>
      </c>
      <c r="B18" s="1" t="s">
        <v>157</v>
      </c>
      <c r="C18" s="1" t="s">
        <v>190</v>
      </c>
      <c r="D18" s="1" t="s">
        <v>191</v>
      </c>
      <c r="E18" s="1" t="s">
        <v>40</v>
      </c>
      <c r="F18" s="1" t="s">
        <v>157</v>
      </c>
      <c r="G18" s="1" t="s">
        <v>142</v>
      </c>
      <c r="H18" s="1" t="s">
        <v>123</v>
      </c>
      <c r="I18" s="1" t="s">
        <v>192</v>
      </c>
      <c r="J18" s="1" t="s">
        <v>125</v>
      </c>
      <c r="K18" s="1" t="s">
        <v>192</v>
      </c>
      <c r="L18" s="1" t="s">
        <v>192</v>
      </c>
      <c r="M18" s="1" t="s">
        <v>126</v>
      </c>
      <c r="N18" s="1" t="s">
        <v>126</v>
      </c>
      <c r="O18" s="1" t="s">
        <v>127</v>
      </c>
      <c r="P18" s="1" t="s">
        <v>128</v>
      </c>
      <c r="Q18" s="1" t="s">
        <v>193</v>
      </c>
      <c r="R18" s="1" t="s">
        <v>130</v>
      </c>
      <c r="S18" s="1" t="s">
        <v>131</v>
      </c>
      <c r="T18" s="1" t="s">
        <v>132</v>
      </c>
    </row>
    <row r="19" s="1" customFormat="1" spans="1:20">
      <c r="A19" s="3">
        <v>16612844768</v>
      </c>
      <c r="B19" s="1" t="s">
        <v>157</v>
      </c>
      <c r="C19" s="1" t="s">
        <v>194</v>
      </c>
      <c r="D19" s="1" t="s">
        <v>173</v>
      </c>
      <c r="E19" s="1" t="s">
        <v>87</v>
      </c>
      <c r="F19" s="1" t="s">
        <v>142</v>
      </c>
      <c r="G19" s="1" t="s">
        <v>122</v>
      </c>
      <c r="H19" s="1" t="s">
        <v>123</v>
      </c>
      <c r="I19" s="1" t="s">
        <v>195</v>
      </c>
      <c r="J19" s="1" t="s">
        <v>125</v>
      </c>
      <c r="K19" s="1" t="s">
        <v>195</v>
      </c>
      <c r="L19" s="1" t="s">
        <v>195</v>
      </c>
      <c r="M19" s="1" t="s">
        <v>126</v>
      </c>
      <c r="N19" s="1" t="s">
        <v>126</v>
      </c>
      <c r="O19" s="1" t="s">
        <v>127</v>
      </c>
      <c r="P19" s="1" t="s">
        <v>128</v>
      </c>
      <c r="Q19" s="1" t="s">
        <v>196</v>
      </c>
      <c r="R19" s="1" t="s">
        <v>130</v>
      </c>
      <c r="S19" s="1" t="s">
        <v>131</v>
      </c>
      <c r="T19" s="1" t="s">
        <v>137</v>
      </c>
    </row>
    <row r="20" s="1" customFormat="1" spans="1:20">
      <c r="A20" s="3">
        <v>16610191969</v>
      </c>
      <c r="B20" s="1" t="s">
        <v>197</v>
      </c>
      <c r="C20" s="1" t="s">
        <v>198</v>
      </c>
      <c r="D20" s="1" t="s">
        <v>154</v>
      </c>
      <c r="E20" s="1" t="s">
        <v>65</v>
      </c>
      <c r="F20" s="1" t="s">
        <v>157</v>
      </c>
      <c r="G20" s="1" t="s">
        <v>119</v>
      </c>
      <c r="H20" s="1" t="s">
        <v>123</v>
      </c>
      <c r="I20" s="1" t="s">
        <v>199</v>
      </c>
      <c r="J20" s="1" t="s">
        <v>125</v>
      </c>
      <c r="K20" s="1" t="s">
        <v>199</v>
      </c>
      <c r="L20" s="1" t="s">
        <v>199</v>
      </c>
      <c r="M20" s="1" t="s">
        <v>126</v>
      </c>
      <c r="N20" s="1" t="s">
        <v>126</v>
      </c>
      <c r="O20" s="1" t="s">
        <v>127</v>
      </c>
      <c r="P20" s="1" t="s">
        <v>128</v>
      </c>
      <c r="Q20" s="1" t="s">
        <v>200</v>
      </c>
      <c r="R20" s="1" t="s">
        <v>130</v>
      </c>
      <c r="S20" s="1" t="s">
        <v>131</v>
      </c>
      <c r="T20" s="1" t="s">
        <v>132</v>
      </c>
    </row>
    <row r="21" s="1" customFormat="1" spans="1:20">
      <c r="A21" s="3">
        <v>16608924126</v>
      </c>
      <c r="B21" s="1" t="s">
        <v>197</v>
      </c>
      <c r="C21" s="1" t="s">
        <v>201</v>
      </c>
      <c r="D21" s="1" t="s">
        <v>202</v>
      </c>
      <c r="E21" s="1" t="s">
        <v>36</v>
      </c>
      <c r="F21" s="1" t="s">
        <v>197</v>
      </c>
      <c r="G21" s="1" t="s">
        <v>142</v>
      </c>
      <c r="H21" s="1" t="s">
        <v>123</v>
      </c>
      <c r="I21" s="1" t="s">
        <v>203</v>
      </c>
      <c r="J21" s="1" t="s">
        <v>125</v>
      </c>
      <c r="K21" s="1" t="s">
        <v>203</v>
      </c>
      <c r="L21" s="1" t="s">
        <v>203</v>
      </c>
      <c r="M21" s="1" t="s">
        <v>126</v>
      </c>
      <c r="N21" s="1" t="s">
        <v>126</v>
      </c>
      <c r="O21" s="1" t="s">
        <v>127</v>
      </c>
      <c r="P21" s="1" t="s">
        <v>128</v>
      </c>
      <c r="Q21" s="1" t="s">
        <v>204</v>
      </c>
      <c r="R21" s="1" t="s">
        <v>130</v>
      </c>
      <c r="S21" s="1" t="s">
        <v>131</v>
      </c>
      <c r="T21" s="1" t="s">
        <v>132</v>
      </c>
    </row>
    <row r="22" s="1" customFormat="1" spans="1:20">
      <c r="A22" s="3">
        <v>16608189938</v>
      </c>
      <c r="B22" s="1" t="s">
        <v>197</v>
      </c>
      <c r="C22" s="1" t="s">
        <v>205</v>
      </c>
      <c r="D22" s="1" t="s">
        <v>154</v>
      </c>
      <c r="E22" s="1" t="s">
        <v>85</v>
      </c>
      <c r="F22" s="1" t="s">
        <v>197</v>
      </c>
      <c r="G22" s="1" t="s">
        <v>122</v>
      </c>
      <c r="H22" s="1" t="s">
        <v>123</v>
      </c>
      <c r="I22" s="1" t="s">
        <v>206</v>
      </c>
      <c r="J22" s="1" t="s">
        <v>125</v>
      </c>
      <c r="K22" s="1" t="s">
        <v>206</v>
      </c>
      <c r="L22" s="1" t="s">
        <v>206</v>
      </c>
      <c r="M22" s="1" t="s">
        <v>126</v>
      </c>
      <c r="N22" s="1" t="s">
        <v>126</v>
      </c>
      <c r="O22" s="1" t="s">
        <v>127</v>
      </c>
      <c r="P22" s="1" t="s">
        <v>128</v>
      </c>
      <c r="Q22" s="1" t="s">
        <v>207</v>
      </c>
      <c r="R22" s="1" t="s">
        <v>130</v>
      </c>
      <c r="S22" s="1" t="s">
        <v>131</v>
      </c>
      <c r="T22" s="1" t="s">
        <v>132</v>
      </c>
    </row>
    <row r="23" s="1" customFormat="1" spans="1:20">
      <c r="A23" s="3">
        <v>16584058480</v>
      </c>
      <c r="B23" s="1" t="s">
        <v>208</v>
      </c>
      <c r="C23" s="1" t="s">
        <v>209</v>
      </c>
      <c r="D23" s="1" t="s">
        <v>210</v>
      </c>
      <c r="E23" s="1" t="s">
        <v>81</v>
      </c>
      <c r="F23" s="1" t="s">
        <v>119</v>
      </c>
      <c r="G23" s="1" t="s">
        <v>122</v>
      </c>
      <c r="H23" s="1" t="s">
        <v>123</v>
      </c>
      <c r="I23" s="1" t="s">
        <v>211</v>
      </c>
      <c r="J23" s="1" t="s">
        <v>125</v>
      </c>
      <c r="K23" s="1" t="s">
        <v>211</v>
      </c>
      <c r="L23" s="1" t="s">
        <v>211</v>
      </c>
      <c r="M23" s="1" t="s">
        <v>126</v>
      </c>
      <c r="N23" s="1" t="s">
        <v>126</v>
      </c>
      <c r="O23" s="1" t="s">
        <v>127</v>
      </c>
      <c r="P23" s="1" t="s">
        <v>128</v>
      </c>
      <c r="Q23" s="1" t="s">
        <v>212</v>
      </c>
      <c r="R23" s="1" t="s">
        <v>130</v>
      </c>
      <c r="S23" s="1" t="s">
        <v>131</v>
      </c>
      <c r="T23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2021-11-08T01:23:00Z</dcterms:created>
  <dcterms:modified xsi:type="dcterms:W3CDTF">2021-11-08T01:32:30Z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AFDCEA7890E745EF93B910C521628F46</vt:lpwstr>
  </property>
  <property fmtid="{D5CDD505-2E9C-101B-9397-08002B2CF9AE}" pid="3" name="KSOProductBuildVer">
    <vt:lpwstr>2052-11.1.0.11045</vt:lpwstr>
  </property>
</Properties>
</file>