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<sst xmlns="http://schemas.openxmlformats.org/spreadsheetml/2006/main" count="948" uniqueCount="285">
  <si>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</si>
  <si>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</si>
  <si>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</si>
  <si>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</si>
  <si>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</si>
  <si>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</si>
  <si>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</si>
  <si>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</si>
  <si>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</si>
  <si>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</si>
  <si>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</si>
  <si>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</si>
  <si>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</si>
  <si>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</si>
  <si>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</si>
  <si>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</si>
  <si>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</si>
  <si>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</si>
  <si>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</si>
  <si>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</si>
  <si>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</si>
  <si>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</si>
  <si>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</si>
  <si>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</si>
  <si>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</si>
  <si>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</si>
  <si>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</si>
  <si>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[北京]7天优品酒店(北京国贸劲松地铁站店)(71450392)</t>
  </si>
  <si>
    <t>精选特优房&lt;双人入住&gt;&lt;内宾&gt;&lt;预付&gt;&lt;无早&gt;</t>
  </si>
  <si>
    <t>CNY</t>
  </si>
  <si>
    <t>王俊超</t>
  </si>
  <si>
    <t>CA11323211106CNY</t>
  </si>
  <si>
    <t>未提现</t>
  </si>
  <si>
    <t>携程开票</t>
  </si>
  <si>
    <t>[苏州]格林豪泰智选酒店(苏州石湖苏蠡路店)(64185940)</t>
  </si>
  <si>
    <t>1.8米大床房&lt;双人入住&gt;&lt;内宾&gt;&lt;预付&gt;&lt;无早&gt;</t>
  </si>
  <si>
    <t>桑玉华</t>
  </si>
  <si>
    <t>[成都]成都天府丽都喜来登饭店(54622347)</t>
  </si>
  <si>
    <t>至尊豪华大床房&lt;双人入住&gt;&lt;内宾&gt;&lt;预付&gt;&lt;无早&gt;</t>
  </si>
  <si>
    <t>刘勇</t>
  </si>
  <si>
    <t>[贵阳]贵阳铂尔曼大酒店(51599543)</t>
  </si>
  <si>
    <t>豪华大床房&lt;双人入住&gt;&lt;内宾&gt;&lt;预付&gt;&lt;双早&gt;</t>
  </si>
  <si>
    <t>冉华元</t>
  </si>
  <si>
    <t>取消</t>
  </si>
  <si>
    <t>[广州]普兰内特概念酒店(广州白马服装城火车站地铁站店)(60982712)</t>
  </si>
  <si>
    <t>尊享大床房&lt;双人入住&gt;&lt;内宾&gt;&lt;预付&gt;&lt;无早&gt;</t>
  </si>
  <si>
    <t>田传斌</t>
  </si>
  <si>
    <t>[汕头]麗枫酒店(汕头高铁站紫云心语店)(70869520)</t>
  </si>
  <si>
    <t>标准单人房&lt;双人入住&gt;&lt;内宾&gt;&lt;预付&gt;&lt;双早&gt;</t>
  </si>
  <si>
    <t>蔡东东</t>
  </si>
  <si>
    <t>曹小丽</t>
  </si>
  <si>
    <t>[安顺]安顺豪生温泉度假酒店(80625373)</t>
  </si>
  <si>
    <t>别院大床房&lt;双人入住&gt;&lt;中宾&gt;&lt;日历房套餐高价值&gt;&lt;双早&gt;&lt;新酒店礼盒&gt;</t>
  </si>
  <si>
    <t>王驰</t>
  </si>
  <si>
    <t>[长沙]长沙通程国际大酒店(60983464)</t>
  </si>
  <si>
    <t>高级大床间&lt;双人入住&gt;&lt;内宾&gt;&lt;预付&gt;&lt;无早&gt;</t>
  </si>
  <si>
    <t>王景</t>
  </si>
  <si>
    <t>余泽敏</t>
  </si>
  <si>
    <t>[冠县]格林豪泰智选酒店(冠县武训路新瑞店)(72916870)</t>
  </si>
  <si>
    <t>套房&lt;双人入住&gt;&lt;内宾&gt;&lt;预付&gt;&lt;无早&gt;</t>
  </si>
  <si>
    <t>龚浩盼</t>
  </si>
  <si>
    <t>[扬中]锦江之星品尚(扬中扬子中路店)(60986930)</t>
  </si>
  <si>
    <t>标准房A&lt;双人入住&gt;&lt;内宾&gt;&lt;预付&gt;&lt;无早&gt;</t>
  </si>
  <si>
    <t>蔡钦海</t>
  </si>
  <si>
    <t>[广州]维也纳国际酒店（广州白云国际会议中心店）(78933172)</t>
  </si>
  <si>
    <t>标准大床房&lt;双人入住&gt;&lt;内宾&gt;&lt;预付&gt;&lt;无早&gt;</t>
  </si>
  <si>
    <t>聂晶</t>
  </si>
  <si>
    <t>[深圳]深圳博悦酒店(64224035)</t>
  </si>
  <si>
    <t>舒适大床房&lt;双人入住&gt;&lt;内宾&gt;&lt;预付&gt;&lt;双早&gt;</t>
  </si>
  <si>
    <t>王店</t>
  </si>
  <si>
    <t>[辽源]尚客优精选酒店(辽源财富大路店)(73248198)</t>
  </si>
  <si>
    <t>高级双床房&lt;双人入住&gt;&lt;内宾&gt;&lt;预付&gt;&lt;双早&gt;</t>
  </si>
  <si>
    <t>张广飞</t>
  </si>
  <si>
    <t>[梅州]梅州昌盛豪生大酒店(52174186)</t>
  </si>
  <si>
    <t>豪华大床房&lt;大床&gt;&lt;特惠房&gt;&lt;双人入住&gt;&lt;日历房套餐高价值&gt;&lt;双早&gt;&lt;新酒店礼盒&gt;</t>
  </si>
  <si>
    <t>吕瑞芳</t>
  </si>
  <si>
    <t>[金华]锦江之星(金华宾虹路店)(60983597)</t>
  </si>
  <si>
    <t>标准房C&lt;双人入住&gt;&lt;内宾&gt;&lt;预付&gt;&lt;无早&gt;</t>
  </si>
  <si>
    <t>韦碧云</t>
  </si>
  <si>
    <t>轻奢大床房&lt;双人入住&gt;&lt;中宾&gt;&lt;日历房套餐高价值&gt;&lt;双早&gt;&lt;新酒店礼盒&gt;</t>
  </si>
  <si>
    <t>魏亚乾</t>
  </si>
  <si>
    <t>[东莞]东莞汇华国际饭店(60985477)</t>
  </si>
  <si>
    <t>商务大床房&lt;双人入住&gt;&lt;内宾&gt;&lt;预付&gt;&lt;双早&gt;</t>
  </si>
  <si>
    <t>袁合彬</t>
  </si>
  <si>
    <t>豪庭大床房&lt;双人入住&gt;&lt;中宾&gt;&lt;日历房套餐高价值&gt;&lt;双早&gt;&lt;新酒店礼盒&gt;</t>
  </si>
  <si>
    <t>徐源</t>
  </si>
  <si>
    <t>清音双床房&lt;双人入住&gt;&lt;中宾&gt;&lt;日历房套餐高价值&gt;&lt;双早&gt;&lt;新酒店礼盒&gt;</t>
  </si>
  <si>
    <t>谢方</t>
  </si>
  <si>
    <t>CA11323211107CNY</t>
  </si>
  <si>
    <t>[上海]曼哈顿酒店(上海浦江店)(70869422)</t>
  </si>
  <si>
    <t>高级大床房&lt;双人入住&gt;&lt;内宾&gt;&lt;预付&gt;&lt;双早&gt;</t>
  </si>
  <si>
    <t>王珊珊</t>
  </si>
  <si>
    <t>[晋中]尚客优连锁酒店(太谷鑫港湾购物广场店)(69142400)</t>
  </si>
  <si>
    <t>高级大床房&lt;内宾&gt;&lt;双人入住&gt;&lt;预付&gt;&lt;无早&gt;</t>
  </si>
  <si>
    <t>张姝斌</t>
  </si>
  <si>
    <t>傅谦</t>
  </si>
  <si>
    <t>[宁德]锦江都城酒店(宁德万达广场店)(65993899)</t>
  </si>
  <si>
    <t>都会商务套房&lt;双人入住&gt;&lt;内宾&gt;&lt;预付&gt;&lt;无早&gt;</t>
  </si>
  <si>
    <t>魏须件</t>
  </si>
  <si>
    <t>[永州]永州创发城潇湘意酒店(75045295)</t>
  </si>
  <si>
    <t>商务单人间&lt;双人入住&gt;&lt;内宾&gt;&lt;预付&gt;&lt;双早&gt;</t>
  </si>
  <si>
    <t>朱珺</t>
  </si>
  <si>
    <t>Acknowledged</t>
  </si>
  <si>
    <t>黄金</t>
  </si>
  <si>
    <t>[佛山]铂顿国际公寓(佛山祖庙店)(60985054)</t>
  </si>
  <si>
    <t>高级大床房&lt;双人入住&gt;&lt;内宾&gt;&lt;预付&gt;&lt;无早&gt;</t>
  </si>
  <si>
    <t>李进伟</t>
  </si>
  <si>
    <t>[乌鲁木齐]IU酒店(乌鲁木齐铁路局西单商场地铁站店)(71498699)</t>
  </si>
  <si>
    <t>小U·超级大床房&lt;双人入住&gt;&lt;内宾&gt;&lt;预付&gt;&lt;无早&gt;</t>
  </si>
  <si>
    <t>王新娜</t>
  </si>
  <si>
    <t>[广州]广州南站戴斯酒店(64224366)</t>
  </si>
  <si>
    <t>豪华复式景观套房&lt;双人入住&gt;&lt;内宾&gt;&lt;预付&gt;&lt;无早&gt;</t>
  </si>
  <si>
    <t>曹礼华</t>
  </si>
  <si>
    <t>张辉</t>
  </si>
  <si>
    <t>调整</t>
  </si>
  <si>
    <t>[三亚]海旅·君澜三亚湾迎宾馆(75051033)</t>
  </si>
  <si>
    <t>迷你房&lt;双人入住&gt;&lt;内宾&gt;&lt;预付&gt;&lt;无早&gt;</t>
  </si>
  <si>
    <t>黄克青</t>
  </si>
  <si>
    <t>张冯艳</t>
  </si>
  <si>
    <t>CA11323211108CNY</t>
  </si>
  <si>
    <t>[无锡]布丁酒店(无锡五爱广场地铁站店)(70869975)</t>
  </si>
  <si>
    <t>商务大床房&lt;双人入住&gt;&lt;内宾&gt;&lt;预付&gt;&lt;无早&gt;</t>
  </si>
  <si>
    <t>祁德根</t>
  </si>
  <si>
    <t>[成都]维也纳酒店(成都会展中心华阳地铁站店)(71567343)</t>
  </si>
  <si>
    <t>高级双床房&lt;双人入住&gt;&lt;内宾&gt;&lt;预付&gt;&lt;无早&gt;</t>
  </si>
  <si>
    <t>李丹</t>
  </si>
  <si>
    <t>104002909617-104002909617</t>
  </si>
  <si>
    <t>[宿迁]锦江之星(宿迁项王故里幸福南路店)(78932521)</t>
  </si>
  <si>
    <t>商务房C&lt;双人入住&gt;&lt;内宾&gt;&lt;预付&gt;&lt;无早&gt;</t>
  </si>
  <si>
    <t>张田田</t>
  </si>
  <si>
    <t>[梅州]梅州麓湖山酒店(62500328)</t>
  </si>
  <si>
    <t>豪华大床房&lt;双人入住&gt;&lt;内宾&gt;&lt;预付&gt;&lt;双早&gt;&lt;新酒店礼盒&gt;</t>
  </si>
  <si>
    <t>陈远省,黄新强,付亚东</t>
  </si>
  <si>
    <t>，</t>
  </si>
  <si>
    <t>202111021307200025</t>
  </si>
  <si>
    <t>房集</t>
  </si>
  <si>
    <t>202111022032530020</t>
  </si>
  <si>
    <t>202111022032020020</t>
  </si>
  <si>
    <t>202110292156120022</t>
  </si>
  <si>
    <t>录错渠道，汇登国内</t>
  </si>
  <si>
    <t>202111012224450020</t>
  </si>
  <si>
    <t>202111031403010021</t>
  </si>
  <si>
    <t>202111041610050022</t>
  </si>
  <si>
    <t>A211108102109481</t>
  </si>
  <si>
    <t>A211108102156481</t>
  </si>
  <si>
    <t>A211108102233481</t>
  </si>
  <si>
    <t>i211108102503 汇智国内2217.2元</t>
  </si>
  <si>
    <t>i211108102643 汇登国内1813.5元</t>
  </si>
  <si>
    <t>CNY / HKD 当前参考汇率: 1.216568981</t>
  </si>
  <si>
    <t>总计： 16119.96 CNY/
19611.04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</si>
  <si>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</si>
  <si>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</si>
  <si>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</si>
  <si>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</si>
  <si>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</si>
  <si>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</si>
  <si>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</si>
  <si>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</si>
  <si>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</si>
  <si>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</si>
  <si>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</si>
  <si>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</si>
  <si>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</si>
  <si>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</si>
  <si>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</si>
  <si>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</si>
  <si>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</si>
  <si>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2021-11-04</t>
  </si>
  <si>
    <t>2289500</t>
  </si>
  <si>
    <t>梅州麓湖山酒店</t>
  </si>
  <si>
    <t>2021-11-05</t>
  </si>
  <si>
    <t>退房日月结</t>
  </si>
  <si>
    <t>1230.75</t>
  </si>
  <si>
    <t>RMB</t>
  </si>
  <si>
    <t>0</t>
  </si>
  <si>
    <t>0.00</t>
  </si>
  <si>
    <t>携程汇智国内直连</t>
  </si>
  <si>
    <t>2021-11-04 17:39:21</t>
  </si>
  <si>
    <t>否</t>
  </si>
  <si>
    <t>汇智国际旅游发展有限公司</t>
  </si>
  <si>
    <t>Saas酒店</t>
  </si>
  <si>
    <t>2289042</t>
  </si>
  <si>
    <t>锦江之星（宿迁项王故里幸福南路店）</t>
  </si>
  <si>
    <t>134.89</t>
  </si>
  <si>
    <t>2021-11-04 10:36:21</t>
  </si>
  <si>
    <t>直连</t>
  </si>
  <si>
    <t>2021-11-03</t>
  </si>
  <si>
    <t>2288801</t>
  </si>
  <si>
    <t>铂顿国际公寓(佛山祖庙店)</t>
  </si>
  <si>
    <t>179.15</t>
  </si>
  <si>
    <t>2021-11-03 23:05:25</t>
  </si>
  <si>
    <t>2288694</t>
  </si>
  <si>
    <t>广州南站戴斯酒店</t>
  </si>
  <si>
    <t>239.13</t>
  </si>
  <si>
    <t>2021-11-03 21:06:26</t>
  </si>
  <si>
    <t>2288636</t>
  </si>
  <si>
    <t>IU酒店（乌鲁木齐铁路局西单商场地铁站店）</t>
  </si>
  <si>
    <t>148.72</t>
  </si>
  <si>
    <t>2021-11-03 20:15:22</t>
  </si>
  <si>
    <t>2288630</t>
  </si>
  <si>
    <t>2021-11-03 20:06:47</t>
  </si>
  <si>
    <t>2288360</t>
  </si>
  <si>
    <t>布丁酒店（无锡五爱广场地铁口店）</t>
  </si>
  <si>
    <t>159.80</t>
  </si>
  <si>
    <t>2021-11-03 15:31:40</t>
  </si>
  <si>
    <t>2288152</t>
  </si>
  <si>
    <t>永州创发城潇湘意酒店</t>
  </si>
  <si>
    <t>304.04</t>
  </si>
  <si>
    <t>2021-11-03 08:51:18</t>
  </si>
  <si>
    <t>2021-11-02</t>
  </si>
  <si>
    <t>2288083</t>
  </si>
  <si>
    <t>锦江都城酒店(宁德万达广场店)</t>
  </si>
  <si>
    <t>1125.40</t>
  </si>
  <si>
    <t>2021-11-02 23:14:52</t>
  </si>
  <si>
    <t>2287995</t>
  </si>
  <si>
    <t>东莞汇华国际饭店</t>
  </si>
  <si>
    <t>346.92</t>
  </si>
  <si>
    <t>2021-11-02 19:54:05</t>
  </si>
  <si>
    <t>2287986</t>
  </si>
  <si>
    <t>锦江之星(金华宾虹路店)</t>
  </si>
  <si>
    <t>155.34</t>
  </si>
  <si>
    <t>2021-11-02 19:44:03</t>
  </si>
  <si>
    <t>2287916</t>
  </si>
  <si>
    <t>梅州昌盛豪生大酒店</t>
  </si>
  <si>
    <t>538.56</t>
  </si>
  <si>
    <t>2021-11-02 17:20:45</t>
  </si>
  <si>
    <t>直采</t>
  </si>
  <si>
    <t>2287909</t>
  </si>
  <si>
    <t>尚客优精选酒店(辽源财富大路店)</t>
  </si>
  <si>
    <t>207.98</t>
  </si>
  <si>
    <t>2021-11-02 17:14:13</t>
  </si>
  <si>
    <t>2287881</t>
  </si>
  <si>
    <t>维也纳国际酒店(广州机场路新市店)</t>
  </si>
  <si>
    <t>301.20</t>
  </si>
  <si>
    <t>2021-11-02 16:35:57</t>
  </si>
  <si>
    <t>2287876</t>
  </si>
  <si>
    <t>锦江之星品尚（镇江扬中扬子中路店）</t>
  </si>
  <si>
    <t>188.37</t>
  </si>
  <si>
    <t>2021-11-02 16:25:43</t>
  </si>
  <si>
    <t>2287794</t>
  </si>
  <si>
    <t>格林豪泰智选酒店(冠县武训路新瑞店)</t>
  </si>
  <si>
    <t>232.66</t>
  </si>
  <si>
    <t>2021-11-02 14:19:21</t>
  </si>
  <si>
    <t>2287778</t>
  </si>
  <si>
    <t>广州普兰内特概念酒店</t>
  </si>
  <si>
    <t>224.94</t>
  </si>
  <si>
    <t>2021-11-02 13:45:48</t>
  </si>
  <si>
    <t>2287765</t>
  </si>
  <si>
    <t>长沙通程国际大酒店</t>
  </si>
  <si>
    <t>370.65</t>
  </si>
  <si>
    <t>2021-11-02 13:25:48</t>
  </si>
  <si>
    <t>2287714</t>
  </si>
  <si>
    <t>麗枫酒店(汕头高铁站紫云心语店)</t>
  </si>
  <si>
    <t>286.75</t>
  </si>
  <si>
    <t>2021-11-02 12:01:35</t>
  </si>
  <si>
    <t>2287657</t>
  </si>
  <si>
    <t>2021-11-02 10:12:16</t>
  </si>
  <si>
    <t>2021-11-01</t>
  </si>
  <si>
    <t>2287323</t>
  </si>
  <si>
    <t>成都天府丽都喜来登饭店</t>
  </si>
  <si>
    <t>1127.30</t>
  </si>
  <si>
    <t>2021-11-01 19:07:47</t>
  </si>
  <si>
    <t>2287178</t>
  </si>
  <si>
    <t>尚客优连锁酒店(太谷鑫港湾购物广场店)</t>
  </si>
  <si>
    <t>430.50</t>
  </si>
  <si>
    <t>2021-11-01 15:40:41</t>
  </si>
  <si>
    <t>2287059</t>
  </si>
  <si>
    <t>格林豪泰(苏州石湖苏蠡路店)</t>
  </si>
  <si>
    <t>622.96</t>
  </si>
  <si>
    <t>2021-11-01 11:45:55</t>
  </si>
  <si>
    <t>2021-10-30</t>
  </si>
  <si>
    <t>2285761</t>
  </si>
  <si>
    <t>曼哈顿酒店(上海浦江店)</t>
  </si>
  <si>
    <t>1833.00</t>
  </si>
  <si>
    <t>2021-10-30 09:40:41</t>
  </si>
  <si>
    <t>2021-10-27</t>
  </si>
  <si>
    <t>2283918</t>
  </si>
  <si>
    <t>2021-10-31</t>
  </si>
  <si>
    <t>467.28</t>
  </si>
  <si>
    <t>2021-10-27 11:19:15</t>
  </si>
  <si>
    <t>2021-10-20</t>
  </si>
  <si>
    <t>2280683</t>
  </si>
  <si>
    <t>7天优品酒店(北京国贸劲松地铁站店)</t>
  </si>
  <si>
    <t>532.20</t>
  </si>
  <si>
    <t>2021-10-20 15:25:46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</si>
</sst>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opLeftCell="A19" workbookViewId="0">
      <selection activeCell="A1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16609764017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44501</v>
      </c>
      <c r="G2" s="5">
        <v>44503</v>
      </c>
      <c r="H2" s="4">
        <v>1</v>
      </c>
      <c r="I2" s="4">
        <v>2</v>
      </c>
      <c r="J2" s="4">
        <v>2</v>
      </c>
      <c r="K2" s="4" t="s">
        <v>29</v>
      </c>
      <c r="L2" s="4">
        <v>532.2</v>
      </c>
      <c r="M2" s="4">
        <v>532.2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44489</v>
      </c>
      <c r="S2" s="5">
        <v>44506</v>
      </c>
      <c r="T2" s="4" t="s">
        <v>33</v>
      </c>
      <c r="U2" s="4">
        <v>532.2</v>
      </c>
      <c r="V2" s="4">
        <v>0</v>
      </c>
      <c r="W2" s="4">
        <v>0</v>
      </c>
      <c r="X2" s="4">
        <v>2280683</v>
      </c>
      <c r="Y2" s="4">
        <v>103964230564</v>
      </c>
    </row>
    <row r="3" s="4" customFormat="1" spans="1:24">
      <c r="A3" s="4">
        <v>16671095173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44500</v>
      </c>
      <c r="G3" s="5">
        <v>44503</v>
      </c>
      <c r="H3" s="4">
        <v>1</v>
      </c>
      <c r="I3" s="4">
        <v>3</v>
      </c>
      <c r="J3" s="4">
        <v>3</v>
      </c>
      <c r="K3" s="4" t="s">
        <v>29</v>
      </c>
      <c r="L3" s="4">
        <v>467.28</v>
      </c>
      <c r="M3" s="4">
        <v>467.28</v>
      </c>
      <c r="N3" s="4" t="s">
        <v>36</v>
      </c>
      <c r="O3" s="4" t="s">
        <v>31</v>
      </c>
      <c r="P3" s="4" t="s">
        <v>32</v>
      </c>
      <c r="Q3" s="4">
        <v>0</v>
      </c>
      <c r="R3" s="6">
        <v>44496</v>
      </c>
      <c r="S3" s="5">
        <v>44506</v>
      </c>
      <c r="T3" s="4" t="s">
        <v>33</v>
      </c>
      <c r="U3" s="4">
        <v>467.28</v>
      </c>
      <c r="V3" s="4">
        <v>0</v>
      </c>
      <c r="W3" s="4">
        <v>0</v>
      </c>
      <c r="X3" s="4">
        <v>2283918</v>
      </c>
    </row>
    <row r="4" s="4" customFormat="1" spans="1:25">
      <c r="A4" s="4">
        <v>16723569945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44501</v>
      </c>
      <c r="G4" s="5">
        <v>44503</v>
      </c>
      <c r="H4" s="4">
        <v>1</v>
      </c>
      <c r="I4" s="4">
        <v>2</v>
      </c>
      <c r="J4" s="4">
        <v>2</v>
      </c>
      <c r="K4" s="4" t="s">
        <v>29</v>
      </c>
      <c r="L4" s="4">
        <v>1127.3</v>
      </c>
      <c r="M4" s="4">
        <v>1127.3</v>
      </c>
      <c r="N4" s="4" t="s">
        <v>39</v>
      </c>
      <c r="O4" s="4" t="s">
        <v>31</v>
      </c>
      <c r="P4" s="4" t="s">
        <v>32</v>
      </c>
      <c r="Q4" s="4">
        <v>0</v>
      </c>
      <c r="R4" s="6">
        <v>44501</v>
      </c>
      <c r="S4" s="5">
        <v>44506</v>
      </c>
      <c r="T4" s="4" t="s">
        <v>33</v>
      </c>
      <c r="U4" s="4">
        <v>1127.3</v>
      </c>
      <c r="V4" s="4">
        <v>0</v>
      </c>
      <c r="W4" s="4">
        <v>0</v>
      </c>
      <c r="X4" s="4">
        <v>2287323</v>
      </c>
      <c r="Y4" s="4">
        <v>98186948</v>
      </c>
    </row>
    <row r="5" s="4" customFormat="1" spans="1:24">
      <c r="A5" s="4">
        <v>16725112461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44502</v>
      </c>
      <c r="G5" s="5">
        <v>44503</v>
      </c>
      <c r="H5" s="4">
        <v>1</v>
      </c>
      <c r="I5" s="4">
        <v>1</v>
      </c>
      <c r="J5" s="4">
        <v>1</v>
      </c>
      <c r="K5" s="4" t="s">
        <v>29</v>
      </c>
      <c r="L5" s="4">
        <v>672.69</v>
      </c>
      <c r="M5" s="4">
        <v>672.69</v>
      </c>
      <c r="N5" s="4" t="s">
        <v>42</v>
      </c>
      <c r="O5" s="4" t="s">
        <v>31</v>
      </c>
      <c r="P5" s="4" t="s">
        <v>32</v>
      </c>
      <c r="Q5" s="4">
        <v>0</v>
      </c>
      <c r="R5" s="6">
        <v>44502</v>
      </c>
      <c r="S5" s="5">
        <v>44506</v>
      </c>
      <c r="T5" s="4" t="s">
        <v>33</v>
      </c>
      <c r="U5" s="4">
        <v>672.69</v>
      </c>
      <c r="V5" s="4">
        <v>0</v>
      </c>
      <c r="W5" s="4">
        <v>0</v>
      </c>
      <c r="X5" s="4">
        <v>2287610</v>
      </c>
    </row>
    <row r="6" s="4" customFormat="1" spans="1:24">
      <c r="A6" s="4">
        <v>16725112461</v>
      </c>
      <c r="B6" s="4" t="s">
        <v>25</v>
      </c>
      <c r="C6" s="4" t="s">
        <v>43</v>
      </c>
      <c r="D6" s="4" t="s">
        <v>40</v>
      </c>
      <c r="E6" s="4" t="s">
        <v>41</v>
      </c>
      <c r="F6" s="5">
        <v>44502</v>
      </c>
      <c r="G6" s="5">
        <v>44503</v>
      </c>
      <c r="H6" s="4">
        <v>1</v>
      </c>
      <c r="I6" s="4">
        <v>1</v>
      </c>
      <c r="J6" s="4">
        <v>1</v>
      </c>
      <c r="K6" s="4" t="s">
        <v>29</v>
      </c>
      <c r="L6" s="4">
        <v>-672.69</v>
      </c>
      <c r="M6" s="4">
        <v>-672.69</v>
      </c>
      <c r="N6" s="4" t="s">
        <v>42</v>
      </c>
      <c r="O6" s="4" t="s">
        <v>31</v>
      </c>
      <c r="P6" s="4" t="s">
        <v>32</v>
      </c>
      <c r="Q6" s="4">
        <v>0</v>
      </c>
      <c r="R6" s="6">
        <v>44502</v>
      </c>
      <c r="S6" s="5">
        <v>44506</v>
      </c>
      <c r="T6" s="4" t="s">
        <v>33</v>
      </c>
      <c r="U6" s="4">
        <v>-672.69</v>
      </c>
      <c r="V6" s="4">
        <v>0</v>
      </c>
      <c r="W6" s="4">
        <v>0</v>
      </c>
      <c r="X6" s="4">
        <v>2287610</v>
      </c>
    </row>
    <row r="7" s="4" customFormat="1" spans="1:24">
      <c r="A7" s="4">
        <v>16725391893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44502</v>
      </c>
      <c r="G7" s="5">
        <v>44503</v>
      </c>
      <c r="H7" s="4">
        <v>1</v>
      </c>
      <c r="I7" s="4">
        <v>1</v>
      </c>
      <c r="J7" s="4">
        <v>1</v>
      </c>
      <c r="K7" s="4" t="s">
        <v>29</v>
      </c>
      <c r="L7" s="4">
        <v>224.94</v>
      </c>
      <c r="M7" s="4">
        <v>224.94</v>
      </c>
      <c r="N7" s="4" t="s">
        <v>46</v>
      </c>
      <c r="O7" s="4" t="s">
        <v>31</v>
      </c>
      <c r="P7" s="4" t="s">
        <v>32</v>
      </c>
      <c r="Q7" s="4">
        <v>0</v>
      </c>
      <c r="R7" s="6">
        <v>44502</v>
      </c>
      <c r="S7" s="5">
        <v>44506</v>
      </c>
      <c r="T7" s="4" t="s">
        <v>33</v>
      </c>
      <c r="U7" s="4">
        <v>224.94</v>
      </c>
      <c r="V7" s="4">
        <v>0</v>
      </c>
      <c r="W7" s="4">
        <v>0</v>
      </c>
      <c r="X7" s="4">
        <v>2287657</v>
      </c>
    </row>
    <row r="8" s="4" customFormat="1" spans="1:24">
      <c r="A8" s="4">
        <v>16725758278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44502</v>
      </c>
      <c r="G8" s="5">
        <v>44503</v>
      </c>
      <c r="H8" s="4">
        <v>1</v>
      </c>
      <c r="I8" s="4">
        <v>1</v>
      </c>
      <c r="J8" s="4">
        <v>1</v>
      </c>
      <c r="K8" s="4" t="s">
        <v>29</v>
      </c>
      <c r="L8" s="4">
        <v>286.75</v>
      </c>
      <c r="M8" s="4">
        <v>286.75</v>
      </c>
      <c r="N8" s="4" t="s">
        <v>49</v>
      </c>
      <c r="O8" s="4" t="s">
        <v>31</v>
      </c>
      <c r="P8" s="4" t="s">
        <v>32</v>
      </c>
      <c r="Q8" s="4">
        <v>0</v>
      </c>
      <c r="R8" s="6">
        <v>44502</v>
      </c>
      <c r="S8" s="5">
        <v>44506</v>
      </c>
      <c r="T8" s="4" t="s">
        <v>33</v>
      </c>
      <c r="U8" s="4">
        <v>286.75</v>
      </c>
      <c r="V8" s="4">
        <v>0</v>
      </c>
      <c r="W8" s="4">
        <v>0</v>
      </c>
      <c r="X8" s="4">
        <v>2287714</v>
      </c>
    </row>
    <row r="9" s="4" customFormat="1" spans="1:24">
      <c r="A9" s="4">
        <v>16725785741</v>
      </c>
      <c r="B9" s="4" t="s">
        <v>25</v>
      </c>
      <c r="C9" s="4" t="s">
        <v>26</v>
      </c>
      <c r="D9" s="4" t="s">
        <v>40</v>
      </c>
      <c r="E9" s="4" t="s">
        <v>41</v>
      </c>
      <c r="F9" s="5">
        <v>44502</v>
      </c>
      <c r="G9" s="5">
        <v>44503</v>
      </c>
      <c r="H9" s="4">
        <v>1</v>
      </c>
      <c r="I9" s="4">
        <v>1</v>
      </c>
      <c r="J9" s="4">
        <v>1</v>
      </c>
      <c r="K9" s="4" t="s">
        <v>29</v>
      </c>
      <c r="L9" s="4">
        <v>672.69</v>
      </c>
      <c r="M9" s="4">
        <v>672.69</v>
      </c>
      <c r="N9" s="4" t="s">
        <v>50</v>
      </c>
      <c r="O9" s="4" t="s">
        <v>31</v>
      </c>
      <c r="P9" s="4" t="s">
        <v>32</v>
      </c>
      <c r="Q9" s="4">
        <v>0</v>
      </c>
      <c r="R9" s="6">
        <v>44502</v>
      </c>
      <c r="S9" s="5">
        <v>44506</v>
      </c>
      <c r="T9" s="4" t="s">
        <v>33</v>
      </c>
      <c r="U9" s="4">
        <v>672.69</v>
      </c>
      <c r="V9" s="4">
        <v>0</v>
      </c>
      <c r="W9" s="4">
        <v>0</v>
      </c>
      <c r="X9" s="4">
        <v>2287717</v>
      </c>
    </row>
    <row r="10" s="4" customFormat="1" spans="1:24">
      <c r="A10" s="4">
        <v>16725785741</v>
      </c>
      <c r="B10" s="4" t="s">
        <v>25</v>
      </c>
      <c r="C10" s="4" t="s">
        <v>43</v>
      </c>
      <c r="D10" s="4" t="s">
        <v>40</v>
      </c>
      <c r="E10" s="4" t="s">
        <v>41</v>
      </c>
      <c r="F10" s="5">
        <v>44502</v>
      </c>
      <c r="G10" s="5">
        <v>44503</v>
      </c>
      <c r="H10" s="4">
        <v>1</v>
      </c>
      <c r="I10" s="4">
        <v>1</v>
      </c>
      <c r="J10" s="4">
        <v>1</v>
      </c>
      <c r="K10" s="4" t="s">
        <v>29</v>
      </c>
      <c r="L10" s="4">
        <v>-672.69</v>
      </c>
      <c r="M10" s="4">
        <v>-672.69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44502</v>
      </c>
      <c r="S10" s="5">
        <v>44506</v>
      </c>
      <c r="T10" s="4" t="s">
        <v>33</v>
      </c>
      <c r="U10" s="4">
        <v>-672.69</v>
      </c>
      <c r="V10" s="4">
        <v>0</v>
      </c>
      <c r="W10" s="4">
        <v>0</v>
      </c>
      <c r="X10" s="4">
        <v>2287717</v>
      </c>
    </row>
    <row r="11" s="4" customFormat="1" spans="1:25">
      <c r="A11" s="4">
        <v>16725977140</v>
      </c>
      <c r="B11" s="4" t="s">
        <v>25</v>
      </c>
      <c r="C11" s="4" t="s">
        <v>26</v>
      </c>
      <c r="D11" s="4" t="s">
        <v>51</v>
      </c>
      <c r="E11" s="4" t="s">
        <v>52</v>
      </c>
      <c r="F11" s="5">
        <v>44502</v>
      </c>
      <c r="G11" s="5">
        <v>44503</v>
      </c>
      <c r="H11" s="4">
        <v>1</v>
      </c>
      <c r="I11" s="4">
        <v>1</v>
      </c>
      <c r="J11" s="4">
        <v>1</v>
      </c>
      <c r="K11" s="4" t="s">
        <v>29</v>
      </c>
      <c r="L11" s="4">
        <v>435.6</v>
      </c>
      <c r="M11" s="4">
        <v>435.6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44502</v>
      </c>
      <c r="S11" s="5">
        <v>44506</v>
      </c>
      <c r="T11" s="4" t="s">
        <v>33</v>
      </c>
      <c r="U11" s="4">
        <v>435.6</v>
      </c>
      <c r="V11" s="4">
        <v>0</v>
      </c>
      <c r="W11" s="4">
        <v>0</v>
      </c>
      <c r="X11" s="4"/>
      <c r="Y11" s="4">
        <v>1257692</v>
      </c>
    </row>
    <row r="12" s="4" customFormat="1" spans="1:24">
      <c r="A12" s="4">
        <v>16726109997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44502</v>
      </c>
      <c r="G12" s="5">
        <v>44503</v>
      </c>
      <c r="H12" s="4">
        <v>1</v>
      </c>
      <c r="I12" s="4">
        <v>1</v>
      </c>
      <c r="J12" s="4">
        <v>1</v>
      </c>
      <c r="K12" s="4" t="s">
        <v>29</v>
      </c>
      <c r="L12" s="4">
        <v>370.65</v>
      </c>
      <c r="M12" s="4">
        <v>370.65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44502</v>
      </c>
      <c r="S12" s="5">
        <v>44506</v>
      </c>
      <c r="T12" s="4" t="s">
        <v>33</v>
      </c>
      <c r="U12" s="4">
        <v>370.65</v>
      </c>
      <c r="V12" s="4">
        <v>0</v>
      </c>
      <c r="W12" s="4">
        <v>0</v>
      </c>
      <c r="X12" s="4">
        <v>2287765</v>
      </c>
    </row>
    <row r="13" s="4" customFormat="1" spans="1:24">
      <c r="A13" s="4">
        <v>16726186489</v>
      </c>
      <c r="B13" s="4" t="s">
        <v>25</v>
      </c>
      <c r="C13" s="4" t="s">
        <v>26</v>
      </c>
      <c r="D13" s="4" t="s">
        <v>44</v>
      </c>
      <c r="E13" s="4" t="s">
        <v>45</v>
      </c>
      <c r="F13" s="5">
        <v>44502</v>
      </c>
      <c r="G13" s="5">
        <v>44503</v>
      </c>
      <c r="H13" s="4">
        <v>1</v>
      </c>
      <c r="I13" s="4">
        <v>1</v>
      </c>
      <c r="J13" s="4">
        <v>1</v>
      </c>
      <c r="K13" s="4" t="s">
        <v>29</v>
      </c>
      <c r="L13" s="4">
        <v>224.94</v>
      </c>
      <c r="M13" s="4">
        <v>224.94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44502</v>
      </c>
      <c r="S13" s="5">
        <v>44506</v>
      </c>
      <c r="T13" s="4" t="s">
        <v>33</v>
      </c>
      <c r="U13" s="4">
        <v>224.94</v>
      </c>
      <c r="V13" s="4">
        <v>0</v>
      </c>
      <c r="W13" s="4">
        <v>0</v>
      </c>
      <c r="X13" s="4">
        <v>2287778</v>
      </c>
    </row>
    <row r="14" s="4" customFormat="1" spans="1:24">
      <c r="A14" s="4">
        <v>16726308117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44502</v>
      </c>
      <c r="G14" s="5">
        <v>44503</v>
      </c>
      <c r="H14" s="4">
        <v>1</v>
      </c>
      <c r="I14" s="4">
        <v>1</v>
      </c>
      <c r="J14" s="4">
        <v>1</v>
      </c>
      <c r="K14" s="4" t="s">
        <v>29</v>
      </c>
      <c r="L14" s="4">
        <v>232.66</v>
      </c>
      <c r="M14" s="4">
        <v>232.66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44502</v>
      </c>
      <c r="S14" s="5">
        <v>44506</v>
      </c>
      <c r="T14" s="4" t="s">
        <v>33</v>
      </c>
      <c r="U14" s="4">
        <v>232.66</v>
      </c>
      <c r="V14" s="4">
        <v>0</v>
      </c>
      <c r="W14" s="4">
        <v>0</v>
      </c>
      <c r="X14" s="4">
        <v>2287794</v>
      </c>
    </row>
    <row r="15" s="4" customFormat="1" spans="1:25">
      <c r="A15" s="4">
        <v>16726758101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44502</v>
      </c>
      <c r="G15" s="5">
        <v>44503</v>
      </c>
      <c r="H15" s="4">
        <v>1</v>
      </c>
      <c r="I15" s="4">
        <v>1</v>
      </c>
      <c r="J15" s="4">
        <v>1</v>
      </c>
      <c r="K15" s="4" t="s">
        <v>29</v>
      </c>
      <c r="L15" s="4">
        <v>188.37</v>
      </c>
      <c r="M15" s="4">
        <v>188.37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44502</v>
      </c>
      <c r="S15" s="5">
        <v>44506</v>
      </c>
      <c r="T15" s="4" t="s">
        <v>33</v>
      </c>
      <c r="U15" s="4">
        <v>188.37</v>
      </c>
      <c r="V15" s="4">
        <v>0</v>
      </c>
      <c r="W15" s="4">
        <v>0</v>
      </c>
      <c r="X15" s="4">
        <v>2287876</v>
      </c>
      <c r="Y15" s="4">
        <v>103998882184</v>
      </c>
    </row>
    <row r="16" s="4" customFormat="1" spans="1:25">
      <c r="A16" s="4">
        <v>16726796085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44502</v>
      </c>
      <c r="G16" s="5">
        <v>44503</v>
      </c>
      <c r="H16" s="4">
        <v>1</v>
      </c>
      <c r="I16" s="4">
        <v>1</v>
      </c>
      <c r="J16" s="4">
        <v>1</v>
      </c>
      <c r="K16" s="4" t="s">
        <v>29</v>
      </c>
      <c r="L16" s="4">
        <v>301.2</v>
      </c>
      <c r="M16" s="4">
        <v>301.2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44502</v>
      </c>
      <c r="S16" s="5">
        <v>44506</v>
      </c>
      <c r="T16" s="4" t="s">
        <v>33</v>
      </c>
      <c r="U16" s="4">
        <v>301.2</v>
      </c>
      <c r="V16" s="4">
        <v>0</v>
      </c>
      <c r="W16" s="4">
        <v>0</v>
      </c>
      <c r="X16" s="4">
        <v>2287881</v>
      </c>
      <c r="Y16" s="4">
        <v>103998910344</v>
      </c>
    </row>
    <row r="17" s="4" customFormat="1" spans="1:24">
      <c r="A17" s="4">
        <v>16726831335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44502</v>
      </c>
      <c r="G17" s="5">
        <v>44503</v>
      </c>
      <c r="H17" s="4">
        <v>1</v>
      </c>
      <c r="I17" s="4">
        <v>1</v>
      </c>
      <c r="J17" s="4">
        <v>1</v>
      </c>
      <c r="K17" s="4" t="s">
        <v>29</v>
      </c>
      <c r="L17" s="4">
        <v>283.9</v>
      </c>
      <c r="M17" s="4">
        <v>283.9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44502</v>
      </c>
      <c r="S17" s="5">
        <v>44506</v>
      </c>
      <c r="T17" s="4" t="s">
        <v>33</v>
      </c>
      <c r="U17" s="4">
        <v>283.9</v>
      </c>
      <c r="V17" s="4">
        <v>0</v>
      </c>
      <c r="W17" s="4">
        <v>0</v>
      </c>
      <c r="X17" s="4">
        <v>2287884</v>
      </c>
    </row>
    <row r="18" s="4" customFormat="1" spans="1:24">
      <c r="A18" s="4">
        <v>16726964855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44502</v>
      </c>
      <c r="G18" s="5">
        <v>44503</v>
      </c>
      <c r="H18" s="4">
        <v>1</v>
      </c>
      <c r="I18" s="4">
        <v>1</v>
      </c>
      <c r="J18" s="4">
        <v>1</v>
      </c>
      <c r="K18" s="4" t="s">
        <v>29</v>
      </c>
      <c r="L18" s="4">
        <v>207.98</v>
      </c>
      <c r="M18" s="4">
        <v>207.98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44502</v>
      </c>
      <c r="S18" s="5">
        <v>44506</v>
      </c>
      <c r="T18" s="4" t="s">
        <v>33</v>
      </c>
      <c r="U18" s="4">
        <v>207.98</v>
      </c>
      <c r="V18" s="4">
        <v>0</v>
      </c>
      <c r="W18" s="4">
        <v>0</v>
      </c>
      <c r="X18" s="4">
        <v>2287909</v>
      </c>
    </row>
    <row r="19" s="4" customFormat="1" spans="1:24">
      <c r="A19" s="4">
        <v>16726993257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44502</v>
      </c>
      <c r="G19" s="5">
        <v>44503</v>
      </c>
      <c r="H19" s="4">
        <v>1</v>
      </c>
      <c r="I19" s="4">
        <v>1</v>
      </c>
      <c r="J19" s="4">
        <v>1</v>
      </c>
      <c r="K19" s="4" t="s">
        <v>29</v>
      </c>
      <c r="L19" s="4">
        <v>538.56</v>
      </c>
      <c r="M19" s="4">
        <v>538.56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44502</v>
      </c>
      <c r="S19" s="5">
        <v>44506</v>
      </c>
      <c r="T19" s="4" t="s">
        <v>33</v>
      </c>
      <c r="U19" s="4">
        <v>538.56</v>
      </c>
      <c r="V19" s="4">
        <v>0</v>
      </c>
      <c r="W19" s="4">
        <v>0</v>
      </c>
      <c r="X19" s="4">
        <v>2287916</v>
      </c>
    </row>
    <row r="20" s="4" customFormat="1" spans="1:24">
      <c r="A20" s="4">
        <v>16726831335</v>
      </c>
      <c r="B20" s="4" t="s">
        <v>25</v>
      </c>
      <c r="C20" s="4" t="s">
        <v>43</v>
      </c>
      <c r="D20" s="4" t="s">
        <v>67</v>
      </c>
      <c r="E20" s="4" t="s">
        <v>68</v>
      </c>
      <c r="F20" s="5">
        <v>44502</v>
      </c>
      <c r="G20" s="5">
        <v>44503</v>
      </c>
      <c r="H20" s="4">
        <v>1</v>
      </c>
      <c r="I20" s="4">
        <v>1</v>
      </c>
      <c r="J20" s="4">
        <v>1</v>
      </c>
      <c r="K20" s="4" t="s">
        <v>29</v>
      </c>
      <c r="L20" s="4">
        <v>-283.9</v>
      </c>
      <c r="M20" s="4">
        <v>-283.9</v>
      </c>
      <c r="N20" s="4" t="s">
        <v>69</v>
      </c>
      <c r="O20" s="4" t="s">
        <v>31</v>
      </c>
      <c r="P20" s="4" t="s">
        <v>32</v>
      </c>
      <c r="Q20" s="4">
        <v>0</v>
      </c>
      <c r="R20" s="6">
        <v>44502</v>
      </c>
      <c r="S20" s="5">
        <v>44506</v>
      </c>
      <c r="T20" s="4" t="s">
        <v>33</v>
      </c>
      <c r="U20" s="4">
        <v>-283.9</v>
      </c>
      <c r="V20" s="4">
        <v>0</v>
      </c>
      <c r="W20" s="4">
        <v>0</v>
      </c>
      <c r="X20" s="4">
        <v>2287884</v>
      </c>
    </row>
    <row r="21" s="4" customFormat="1" spans="1:25">
      <c r="A21" s="4">
        <v>16727630153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44502</v>
      </c>
      <c r="G21" s="5">
        <v>44503</v>
      </c>
      <c r="H21" s="4">
        <v>1</v>
      </c>
      <c r="I21" s="4">
        <v>1</v>
      </c>
      <c r="J21" s="4">
        <v>1</v>
      </c>
      <c r="K21" s="4" t="s">
        <v>29</v>
      </c>
      <c r="L21" s="4">
        <v>155.34</v>
      </c>
      <c r="M21" s="4">
        <v>155.34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44502</v>
      </c>
      <c r="S21" s="5">
        <v>44506</v>
      </c>
      <c r="T21" s="4" t="s">
        <v>33</v>
      </c>
      <c r="U21" s="4">
        <v>155.34</v>
      </c>
      <c r="V21" s="4">
        <v>0</v>
      </c>
      <c r="W21" s="4">
        <v>0</v>
      </c>
      <c r="X21" s="4">
        <v>2287986</v>
      </c>
      <c r="Y21" s="4">
        <v>103999399174</v>
      </c>
    </row>
    <row r="22" s="4" customFormat="1" spans="1:25">
      <c r="A22" s="4">
        <v>16727669311</v>
      </c>
      <c r="B22" s="4" t="s">
        <v>25</v>
      </c>
      <c r="C22" s="4" t="s">
        <v>26</v>
      </c>
      <c r="D22" s="4" t="s">
        <v>51</v>
      </c>
      <c r="E22" s="4" t="s">
        <v>79</v>
      </c>
      <c r="F22" s="5">
        <v>44502</v>
      </c>
      <c r="G22" s="5">
        <v>44503</v>
      </c>
      <c r="H22" s="4">
        <v>1</v>
      </c>
      <c r="I22" s="4">
        <v>1</v>
      </c>
      <c r="J22" s="4">
        <v>1</v>
      </c>
      <c r="K22" s="4" t="s">
        <v>29</v>
      </c>
      <c r="L22" s="4">
        <v>357.85</v>
      </c>
      <c r="M22" s="4">
        <v>357.85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44502</v>
      </c>
      <c r="S22" s="5">
        <v>44506</v>
      </c>
      <c r="T22" s="4" t="s">
        <v>33</v>
      </c>
      <c r="U22" s="4">
        <v>357.85</v>
      </c>
      <c r="V22" s="4">
        <v>0</v>
      </c>
      <c r="W22" s="4">
        <v>0</v>
      </c>
      <c r="X22" s="4"/>
      <c r="Y22" s="4">
        <v>1258394</v>
      </c>
    </row>
    <row r="23" s="4" customFormat="1" spans="1:24">
      <c r="A23" s="4">
        <v>16727672759</v>
      </c>
      <c r="B23" s="4" t="s">
        <v>25</v>
      </c>
      <c r="C23" s="4" t="s">
        <v>26</v>
      </c>
      <c r="D23" s="4" t="s">
        <v>81</v>
      </c>
      <c r="E23" s="4" t="s">
        <v>82</v>
      </c>
      <c r="F23" s="5">
        <v>44502</v>
      </c>
      <c r="G23" s="5">
        <v>44503</v>
      </c>
      <c r="H23" s="4">
        <v>1</v>
      </c>
      <c r="I23" s="4">
        <v>1</v>
      </c>
      <c r="J23" s="4">
        <v>1</v>
      </c>
      <c r="K23" s="4" t="s">
        <v>29</v>
      </c>
      <c r="L23" s="4">
        <v>346.92</v>
      </c>
      <c r="M23" s="4">
        <v>346.92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44502</v>
      </c>
      <c r="S23" s="5">
        <v>44506</v>
      </c>
      <c r="T23" s="4" t="s">
        <v>33</v>
      </c>
      <c r="U23" s="4">
        <v>346.92</v>
      </c>
      <c r="V23" s="4">
        <v>0</v>
      </c>
      <c r="W23" s="4">
        <v>0</v>
      </c>
      <c r="X23" s="4">
        <v>2287995</v>
      </c>
    </row>
    <row r="24" s="4" customFormat="1" spans="1:25">
      <c r="A24" s="4">
        <v>16727680029</v>
      </c>
      <c r="B24" s="4" t="s">
        <v>25</v>
      </c>
      <c r="C24" s="4" t="s">
        <v>26</v>
      </c>
      <c r="D24" s="4" t="s">
        <v>51</v>
      </c>
      <c r="E24" s="4" t="s">
        <v>84</v>
      </c>
      <c r="F24" s="5">
        <v>44502</v>
      </c>
      <c r="G24" s="5">
        <v>44503</v>
      </c>
      <c r="H24" s="4">
        <v>1</v>
      </c>
      <c r="I24" s="4">
        <v>1</v>
      </c>
      <c r="J24" s="4">
        <v>1</v>
      </c>
      <c r="K24" s="4" t="s">
        <v>29</v>
      </c>
      <c r="L24" s="4">
        <v>380.8</v>
      </c>
      <c r="M24" s="4">
        <v>380.8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44502</v>
      </c>
      <c r="S24" s="5">
        <v>44506</v>
      </c>
      <c r="T24" s="4" t="s">
        <v>33</v>
      </c>
      <c r="U24" s="4">
        <v>380.8</v>
      </c>
      <c r="V24" s="4">
        <v>0</v>
      </c>
      <c r="W24" s="4">
        <v>0</v>
      </c>
      <c r="X24" s="4"/>
      <c r="Y24" s="4">
        <v>12583925</v>
      </c>
    </row>
    <row r="25" s="4" customFormat="1" spans="1:23">
      <c r="A25" s="4">
        <v>16694508076</v>
      </c>
      <c r="B25" s="4" t="s">
        <v>25</v>
      </c>
      <c r="C25" s="4" t="s">
        <v>26</v>
      </c>
      <c r="D25" s="4" t="s">
        <v>51</v>
      </c>
      <c r="E25" s="4" t="s">
        <v>86</v>
      </c>
      <c r="F25" s="5">
        <v>44500</v>
      </c>
      <c r="G25" s="5">
        <v>44504</v>
      </c>
      <c r="H25" s="4">
        <v>1</v>
      </c>
      <c r="I25" s="4">
        <v>4</v>
      </c>
      <c r="J25" s="4">
        <v>4</v>
      </c>
      <c r="K25" s="4" t="s">
        <v>29</v>
      </c>
      <c r="L25" s="4">
        <v>1450.8</v>
      </c>
      <c r="M25" s="4">
        <v>1450.8</v>
      </c>
      <c r="N25" s="4" t="s">
        <v>87</v>
      </c>
      <c r="O25" s="4" t="s">
        <v>88</v>
      </c>
      <c r="P25" s="4" t="s">
        <v>32</v>
      </c>
      <c r="Q25" s="4">
        <v>0</v>
      </c>
      <c r="R25" s="6">
        <v>44498</v>
      </c>
      <c r="S25" s="5">
        <v>44507</v>
      </c>
      <c r="T25" s="4" t="s">
        <v>33</v>
      </c>
      <c r="U25" s="4">
        <v>1450.8</v>
      </c>
      <c r="V25" s="4">
        <v>0</v>
      </c>
      <c r="W25" s="4">
        <v>0</v>
      </c>
    </row>
    <row r="26" s="4" customFormat="1" spans="1:24">
      <c r="A26" s="4">
        <v>16695881788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44499</v>
      </c>
      <c r="G26" s="5">
        <v>44504</v>
      </c>
      <c r="H26" s="4">
        <v>1</v>
      </c>
      <c r="I26" s="4">
        <v>5</v>
      </c>
      <c r="J26" s="4">
        <v>5</v>
      </c>
      <c r="K26" s="4" t="s">
        <v>29</v>
      </c>
      <c r="L26" s="4">
        <v>1833</v>
      </c>
      <c r="M26" s="4">
        <v>1833</v>
      </c>
      <c r="N26" s="4" t="s">
        <v>91</v>
      </c>
      <c r="O26" s="4" t="s">
        <v>88</v>
      </c>
      <c r="P26" s="4" t="s">
        <v>32</v>
      </c>
      <c r="Q26" s="4">
        <v>0</v>
      </c>
      <c r="R26" s="6">
        <v>44499</v>
      </c>
      <c r="S26" s="5">
        <v>44507</v>
      </c>
      <c r="T26" s="4" t="s">
        <v>33</v>
      </c>
      <c r="U26" s="4">
        <v>1833</v>
      </c>
      <c r="V26" s="4">
        <v>0</v>
      </c>
      <c r="W26" s="4">
        <v>0</v>
      </c>
      <c r="X26" s="4">
        <v>2285761</v>
      </c>
    </row>
    <row r="27" s="4" customFormat="1" spans="1:24">
      <c r="A27" s="4">
        <v>16722260600</v>
      </c>
      <c r="B27" s="4" t="s">
        <v>25</v>
      </c>
      <c r="C27" s="4" t="s">
        <v>26</v>
      </c>
      <c r="D27" s="4" t="s">
        <v>92</v>
      </c>
      <c r="E27" s="4" t="s">
        <v>93</v>
      </c>
      <c r="F27" s="5">
        <v>44501</v>
      </c>
      <c r="G27" s="5">
        <v>44504</v>
      </c>
      <c r="H27" s="4">
        <v>1</v>
      </c>
      <c r="I27" s="4">
        <v>3</v>
      </c>
      <c r="J27" s="4">
        <v>3</v>
      </c>
      <c r="K27" s="4" t="s">
        <v>29</v>
      </c>
      <c r="L27" s="4">
        <v>430.5</v>
      </c>
      <c r="M27" s="4">
        <v>430.5</v>
      </c>
      <c r="N27" s="4" t="s">
        <v>94</v>
      </c>
      <c r="O27" s="4" t="s">
        <v>88</v>
      </c>
      <c r="P27" s="4" t="s">
        <v>32</v>
      </c>
      <c r="Q27" s="4">
        <v>0</v>
      </c>
      <c r="R27" s="6">
        <v>44501</v>
      </c>
      <c r="S27" s="5">
        <v>44507</v>
      </c>
      <c r="T27" s="4" t="s">
        <v>33</v>
      </c>
      <c r="U27" s="4">
        <v>430.5</v>
      </c>
      <c r="V27" s="4">
        <v>0</v>
      </c>
      <c r="W27" s="4">
        <v>0</v>
      </c>
      <c r="X27" s="4">
        <v>2287178</v>
      </c>
    </row>
    <row r="28" s="4" customFormat="1" spans="1:25">
      <c r="A28" s="4">
        <v>16724398175</v>
      </c>
      <c r="B28" s="4" t="s">
        <v>25</v>
      </c>
      <c r="C28" s="4" t="s">
        <v>26</v>
      </c>
      <c r="D28" s="4" t="s">
        <v>51</v>
      </c>
      <c r="E28" s="4" t="s">
        <v>86</v>
      </c>
      <c r="F28" s="5">
        <v>44502</v>
      </c>
      <c r="G28" s="5">
        <v>44504</v>
      </c>
      <c r="H28" s="4">
        <v>1</v>
      </c>
      <c r="I28" s="4">
        <v>2</v>
      </c>
      <c r="J28" s="4">
        <v>2</v>
      </c>
      <c r="K28" s="4" t="s">
        <v>29</v>
      </c>
      <c r="L28" s="4">
        <v>685.1</v>
      </c>
      <c r="M28" s="4">
        <v>685.1</v>
      </c>
      <c r="N28" s="4" t="s">
        <v>95</v>
      </c>
      <c r="O28" s="4" t="s">
        <v>88</v>
      </c>
      <c r="P28" s="4" t="s">
        <v>32</v>
      </c>
      <c r="Q28" s="4">
        <v>0</v>
      </c>
      <c r="R28" s="6">
        <v>44501</v>
      </c>
      <c r="S28" s="5">
        <v>44507</v>
      </c>
      <c r="T28" s="4" t="s">
        <v>33</v>
      </c>
      <c r="U28" s="4">
        <v>685.1</v>
      </c>
      <c r="V28" s="4">
        <v>0</v>
      </c>
      <c r="W28" s="4">
        <v>0</v>
      </c>
      <c r="X28" s="4"/>
      <c r="Y28" s="4">
        <v>1257210</v>
      </c>
    </row>
    <row r="29" s="4" customFormat="1" spans="1:25">
      <c r="A29" s="4">
        <v>16728410308</v>
      </c>
      <c r="B29" s="4" t="s">
        <v>25</v>
      </c>
      <c r="C29" s="4" t="s">
        <v>26</v>
      </c>
      <c r="D29" s="4" t="s">
        <v>96</v>
      </c>
      <c r="E29" s="4" t="s">
        <v>97</v>
      </c>
      <c r="F29" s="5">
        <v>44502</v>
      </c>
      <c r="G29" s="5">
        <v>44504</v>
      </c>
      <c r="H29" s="4">
        <v>1</v>
      </c>
      <c r="I29" s="4">
        <v>2</v>
      </c>
      <c r="J29" s="4">
        <v>2</v>
      </c>
      <c r="K29" s="4" t="s">
        <v>29</v>
      </c>
      <c r="L29" s="4">
        <v>1125.4</v>
      </c>
      <c r="M29" s="4">
        <v>1125.4</v>
      </c>
      <c r="N29" s="4" t="s">
        <v>98</v>
      </c>
      <c r="O29" s="4" t="s">
        <v>88</v>
      </c>
      <c r="P29" s="4" t="s">
        <v>32</v>
      </c>
      <c r="Q29" s="4">
        <v>0</v>
      </c>
      <c r="R29" s="6">
        <v>44502</v>
      </c>
      <c r="S29" s="5">
        <v>44507</v>
      </c>
      <c r="T29" s="4" t="s">
        <v>33</v>
      </c>
      <c r="U29" s="4">
        <v>1125.4</v>
      </c>
      <c r="V29" s="4">
        <v>0</v>
      </c>
      <c r="W29" s="4">
        <v>0</v>
      </c>
      <c r="X29" s="4">
        <v>2288083</v>
      </c>
      <c r="Y29" s="4">
        <v>103999880754</v>
      </c>
    </row>
    <row r="30" s="4" customFormat="1" spans="1:25">
      <c r="A30" s="4">
        <v>16728953477</v>
      </c>
      <c r="B30" s="4" t="s">
        <v>25</v>
      </c>
      <c r="C30" s="4" t="s">
        <v>26</v>
      </c>
      <c r="D30" s="4" t="s">
        <v>99</v>
      </c>
      <c r="E30" s="4" t="s">
        <v>100</v>
      </c>
      <c r="F30" s="5">
        <v>44503</v>
      </c>
      <c r="G30" s="5">
        <v>44504</v>
      </c>
      <c r="H30" s="4">
        <v>1</v>
      </c>
      <c r="I30" s="4">
        <v>1</v>
      </c>
      <c r="J30" s="4">
        <v>1</v>
      </c>
      <c r="K30" s="4" t="s">
        <v>29</v>
      </c>
      <c r="L30" s="4">
        <v>304.04</v>
      </c>
      <c r="M30" s="4">
        <v>304.04</v>
      </c>
      <c r="N30" s="4" t="s">
        <v>101</v>
      </c>
      <c r="O30" s="4" t="s">
        <v>88</v>
      </c>
      <c r="P30" s="4" t="s">
        <v>32</v>
      </c>
      <c r="Q30" s="4">
        <v>0</v>
      </c>
      <c r="R30" s="6">
        <v>44503</v>
      </c>
      <c r="S30" s="5">
        <v>44507</v>
      </c>
      <c r="T30" s="4" t="s">
        <v>33</v>
      </c>
      <c r="U30" s="4">
        <v>304.04</v>
      </c>
      <c r="V30" s="4">
        <v>0</v>
      </c>
      <c r="W30" s="4">
        <v>0</v>
      </c>
      <c r="X30" s="4">
        <v>2288152</v>
      </c>
      <c r="Y30" s="4" t="s">
        <v>102</v>
      </c>
    </row>
    <row r="31" s="4" customFormat="1" spans="1:23">
      <c r="A31" s="4">
        <v>16733640124</v>
      </c>
      <c r="B31" s="4" t="s">
        <v>25</v>
      </c>
      <c r="C31" s="4" t="s">
        <v>26</v>
      </c>
      <c r="D31" s="4" t="s">
        <v>51</v>
      </c>
      <c r="E31" s="4" t="s">
        <v>79</v>
      </c>
      <c r="F31" s="5">
        <v>44503</v>
      </c>
      <c r="G31" s="5">
        <v>44504</v>
      </c>
      <c r="H31" s="4">
        <v>1</v>
      </c>
      <c r="I31" s="4">
        <v>1</v>
      </c>
      <c r="J31" s="4">
        <v>1</v>
      </c>
      <c r="K31" s="4" t="s">
        <v>29</v>
      </c>
      <c r="L31" s="4">
        <v>357.85</v>
      </c>
      <c r="M31" s="4">
        <v>357.85</v>
      </c>
      <c r="N31" s="4" t="s">
        <v>103</v>
      </c>
      <c r="O31" s="4" t="s">
        <v>88</v>
      </c>
      <c r="P31" s="4" t="s">
        <v>32</v>
      </c>
      <c r="Q31" s="4">
        <v>0</v>
      </c>
      <c r="R31" s="6">
        <v>44503</v>
      </c>
      <c r="S31" s="5">
        <v>44507</v>
      </c>
      <c r="T31" s="4" t="s">
        <v>33</v>
      </c>
      <c r="U31" s="4">
        <v>357.85</v>
      </c>
      <c r="V31" s="4">
        <v>0</v>
      </c>
      <c r="W31" s="4">
        <v>0</v>
      </c>
    </row>
    <row r="32" s="4" customFormat="1" spans="1:23">
      <c r="A32" s="4">
        <v>16736030433</v>
      </c>
      <c r="B32" s="4" t="s">
        <v>25</v>
      </c>
      <c r="C32" s="4" t="s">
        <v>26</v>
      </c>
      <c r="D32" s="4" t="s">
        <v>104</v>
      </c>
      <c r="E32" s="4" t="s">
        <v>105</v>
      </c>
      <c r="F32" s="5">
        <v>44503</v>
      </c>
      <c r="G32" s="5">
        <v>44504</v>
      </c>
      <c r="H32" s="4">
        <v>1</v>
      </c>
      <c r="I32" s="4">
        <v>1</v>
      </c>
      <c r="J32" s="4">
        <v>1</v>
      </c>
      <c r="K32" s="4" t="s">
        <v>29</v>
      </c>
      <c r="L32" s="4">
        <v>179.15</v>
      </c>
      <c r="M32" s="4">
        <v>179.15</v>
      </c>
      <c r="N32" s="4" t="s">
        <v>106</v>
      </c>
      <c r="O32" s="4" t="s">
        <v>88</v>
      </c>
      <c r="P32" s="4" t="s">
        <v>32</v>
      </c>
      <c r="Q32" s="4">
        <v>0</v>
      </c>
      <c r="R32" s="6">
        <v>44503</v>
      </c>
      <c r="S32" s="5">
        <v>44507</v>
      </c>
      <c r="T32" s="4" t="s">
        <v>33</v>
      </c>
      <c r="U32" s="4">
        <v>179.15</v>
      </c>
      <c r="V32" s="4">
        <v>0</v>
      </c>
      <c r="W32" s="4">
        <v>0</v>
      </c>
    </row>
    <row r="33" s="4" customFormat="1" spans="1:25">
      <c r="A33" s="4">
        <v>16736073045</v>
      </c>
      <c r="B33" s="4" t="s">
        <v>25</v>
      </c>
      <c r="C33" s="4" t="s">
        <v>26</v>
      </c>
      <c r="D33" s="4" t="s">
        <v>107</v>
      </c>
      <c r="E33" s="4" t="s">
        <v>108</v>
      </c>
      <c r="F33" s="5">
        <v>44503</v>
      </c>
      <c r="G33" s="5">
        <v>44504</v>
      </c>
      <c r="H33" s="4">
        <v>1</v>
      </c>
      <c r="I33" s="4">
        <v>1</v>
      </c>
      <c r="J33" s="4">
        <v>1</v>
      </c>
      <c r="K33" s="4" t="s">
        <v>29</v>
      </c>
      <c r="L33" s="4">
        <v>148.72</v>
      </c>
      <c r="M33" s="4">
        <v>148.72</v>
      </c>
      <c r="N33" s="4" t="s">
        <v>109</v>
      </c>
      <c r="O33" s="4" t="s">
        <v>88</v>
      </c>
      <c r="P33" s="4" t="s">
        <v>32</v>
      </c>
      <c r="Q33" s="4">
        <v>0</v>
      </c>
      <c r="R33" s="6">
        <v>44503</v>
      </c>
      <c r="S33" s="5">
        <v>44507</v>
      </c>
      <c r="T33" s="4" t="s">
        <v>33</v>
      </c>
      <c r="U33" s="4">
        <v>148.72</v>
      </c>
      <c r="V33" s="4">
        <v>0</v>
      </c>
      <c r="W33" s="4">
        <v>0</v>
      </c>
      <c r="X33" s="4">
        <v>2288636</v>
      </c>
      <c r="Y33" s="4">
        <v>104001907954</v>
      </c>
    </row>
    <row r="34" s="4" customFormat="1" spans="1:23">
      <c r="A34" s="4">
        <v>16736315238</v>
      </c>
      <c r="B34" s="4" t="s">
        <v>25</v>
      </c>
      <c r="C34" s="4" t="s">
        <v>26</v>
      </c>
      <c r="D34" s="4" t="s">
        <v>110</v>
      </c>
      <c r="E34" s="4" t="s">
        <v>111</v>
      </c>
      <c r="F34" s="5">
        <v>44503</v>
      </c>
      <c r="G34" s="5">
        <v>44504</v>
      </c>
      <c r="H34" s="4">
        <v>1</v>
      </c>
      <c r="I34" s="4">
        <v>1</v>
      </c>
      <c r="J34" s="4">
        <v>1</v>
      </c>
      <c r="K34" s="4" t="s">
        <v>29</v>
      </c>
      <c r="L34" s="4">
        <v>239.13</v>
      </c>
      <c r="M34" s="4">
        <v>239.13</v>
      </c>
      <c r="N34" s="4" t="s">
        <v>112</v>
      </c>
      <c r="O34" s="4" t="s">
        <v>88</v>
      </c>
      <c r="P34" s="4" t="s">
        <v>32</v>
      </c>
      <c r="Q34" s="4">
        <v>0</v>
      </c>
      <c r="R34" s="6">
        <v>44503</v>
      </c>
      <c r="S34" s="5">
        <v>44507</v>
      </c>
      <c r="T34" s="4" t="s">
        <v>33</v>
      </c>
      <c r="U34" s="4">
        <v>239.13</v>
      </c>
      <c r="V34" s="4">
        <v>0</v>
      </c>
      <c r="W34" s="4">
        <v>0</v>
      </c>
    </row>
    <row r="35" s="4" customFormat="1" spans="1:24">
      <c r="A35" s="4">
        <v>16736836374</v>
      </c>
      <c r="B35" s="4" t="s">
        <v>25</v>
      </c>
      <c r="C35" s="4" t="s">
        <v>26</v>
      </c>
      <c r="D35" s="4" t="s">
        <v>104</v>
      </c>
      <c r="E35" s="4" t="s">
        <v>105</v>
      </c>
      <c r="F35" s="5">
        <v>44503</v>
      </c>
      <c r="G35" s="5">
        <v>44504</v>
      </c>
      <c r="H35" s="4">
        <v>1</v>
      </c>
      <c r="I35" s="4">
        <v>1</v>
      </c>
      <c r="J35" s="4">
        <v>1</v>
      </c>
      <c r="K35" s="4" t="s">
        <v>29</v>
      </c>
      <c r="L35" s="4">
        <v>179.15</v>
      </c>
      <c r="M35" s="4">
        <v>179.15</v>
      </c>
      <c r="N35" s="4" t="s">
        <v>113</v>
      </c>
      <c r="O35" s="4" t="s">
        <v>88</v>
      </c>
      <c r="P35" s="4" t="s">
        <v>32</v>
      </c>
      <c r="Q35" s="4">
        <v>0</v>
      </c>
      <c r="R35" s="6">
        <v>44503</v>
      </c>
      <c r="S35" s="5">
        <v>44507</v>
      </c>
      <c r="T35" s="4" t="s">
        <v>33</v>
      </c>
      <c r="U35" s="4">
        <v>179.15</v>
      </c>
      <c r="V35" s="4">
        <v>0</v>
      </c>
      <c r="W35" s="4">
        <v>0</v>
      </c>
      <c r="X35" s="4">
        <v>2288801</v>
      </c>
    </row>
    <row r="36" s="4" customFormat="1" spans="1:24">
      <c r="A36" s="4">
        <v>15611891612</v>
      </c>
      <c r="B36" s="4" t="s">
        <v>25</v>
      </c>
      <c r="C36" s="4" t="s">
        <v>114</v>
      </c>
      <c r="D36" s="4" t="s">
        <v>115</v>
      </c>
      <c r="E36" s="4" t="s">
        <v>116</v>
      </c>
      <c r="F36" s="5">
        <v>44371</v>
      </c>
      <c r="G36" s="5">
        <v>44372</v>
      </c>
      <c r="H36" s="4">
        <v>1</v>
      </c>
      <c r="I36" s="4">
        <v>1</v>
      </c>
      <c r="J36" s="4">
        <v>1</v>
      </c>
      <c r="K36" s="4" t="s">
        <v>29</v>
      </c>
      <c r="L36" s="4">
        <v>296.68</v>
      </c>
      <c r="M36" s="4">
        <v>296.68</v>
      </c>
      <c r="N36" s="4" t="s">
        <v>117</v>
      </c>
      <c r="O36" s="4" t="s">
        <v>88</v>
      </c>
      <c r="P36" s="4" t="s">
        <v>32</v>
      </c>
      <c r="Q36" s="4">
        <v>0</v>
      </c>
      <c r="R36" s="6">
        <v>44371</v>
      </c>
      <c r="S36" s="5">
        <v>44507</v>
      </c>
      <c r="T36" s="4" t="s">
        <v>33</v>
      </c>
      <c r="U36" s="4">
        <v>296.68</v>
      </c>
      <c r="V36" s="4">
        <v>0</v>
      </c>
      <c r="W36" s="4">
        <v>0</v>
      </c>
      <c r="X36" s="4">
        <v>2169760</v>
      </c>
    </row>
    <row r="37" s="4" customFormat="1" spans="1:24">
      <c r="A37" s="4">
        <v>16720852259</v>
      </c>
      <c r="B37" s="4" t="s">
        <v>25</v>
      </c>
      <c r="C37" s="4" t="s">
        <v>26</v>
      </c>
      <c r="D37" s="4" t="s">
        <v>34</v>
      </c>
      <c r="E37" s="4" t="s">
        <v>35</v>
      </c>
      <c r="F37" s="5">
        <v>44501</v>
      </c>
      <c r="G37" s="5">
        <v>44505</v>
      </c>
      <c r="H37" s="4">
        <v>1</v>
      </c>
      <c r="I37" s="4">
        <v>4</v>
      </c>
      <c r="J37" s="4">
        <v>4</v>
      </c>
      <c r="K37" s="4" t="s">
        <v>29</v>
      </c>
      <c r="L37" s="4">
        <v>622.96</v>
      </c>
      <c r="M37" s="4">
        <v>622.96</v>
      </c>
      <c r="N37" s="4" t="s">
        <v>118</v>
      </c>
      <c r="O37" s="4" t="s">
        <v>119</v>
      </c>
      <c r="P37" s="4" t="s">
        <v>32</v>
      </c>
      <c r="Q37" s="4">
        <v>0</v>
      </c>
      <c r="R37" s="6">
        <v>44501</v>
      </c>
      <c r="S37" s="5">
        <v>44508</v>
      </c>
      <c r="T37" s="4" t="s">
        <v>33</v>
      </c>
      <c r="U37" s="4">
        <v>622.96</v>
      </c>
      <c r="V37" s="4">
        <v>0</v>
      </c>
      <c r="W37" s="4">
        <v>0</v>
      </c>
      <c r="X37" s="4">
        <v>2287059</v>
      </c>
    </row>
    <row r="38" s="4" customFormat="1" spans="1:24">
      <c r="A38" s="4">
        <v>16734348778</v>
      </c>
      <c r="B38" s="4" t="s">
        <v>25</v>
      </c>
      <c r="C38" s="4" t="s">
        <v>26</v>
      </c>
      <c r="D38" s="4" t="s">
        <v>120</v>
      </c>
      <c r="E38" s="4" t="s">
        <v>121</v>
      </c>
      <c r="F38" s="5">
        <v>44503</v>
      </c>
      <c r="G38" s="5">
        <v>44505</v>
      </c>
      <c r="H38" s="4">
        <v>1</v>
      </c>
      <c r="I38" s="4">
        <v>2</v>
      </c>
      <c r="J38" s="4">
        <v>2</v>
      </c>
      <c r="K38" s="4" t="s">
        <v>29</v>
      </c>
      <c r="L38" s="4">
        <v>159.8</v>
      </c>
      <c r="M38" s="4">
        <v>159.8</v>
      </c>
      <c r="N38" s="4" t="s">
        <v>122</v>
      </c>
      <c r="O38" s="4" t="s">
        <v>119</v>
      </c>
      <c r="P38" s="4" t="s">
        <v>32</v>
      </c>
      <c r="Q38" s="4">
        <v>0</v>
      </c>
      <c r="R38" s="6">
        <v>44503</v>
      </c>
      <c r="S38" s="5">
        <v>44508</v>
      </c>
      <c r="T38" s="4" t="s">
        <v>33</v>
      </c>
      <c r="U38" s="4">
        <v>159.8</v>
      </c>
      <c r="V38" s="4">
        <v>0</v>
      </c>
      <c r="W38" s="4">
        <v>0</v>
      </c>
      <c r="X38" s="4">
        <v>2288360</v>
      </c>
    </row>
    <row r="39" s="4" customFormat="1" spans="1:23">
      <c r="A39" s="4">
        <v>16734922827</v>
      </c>
      <c r="B39" s="4" t="s">
        <v>25</v>
      </c>
      <c r="C39" s="4" t="s">
        <v>26</v>
      </c>
      <c r="D39" s="4" t="s">
        <v>51</v>
      </c>
      <c r="E39" s="4" t="s">
        <v>86</v>
      </c>
      <c r="F39" s="5">
        <v>44504</v>
      </c>
      <c r="G39" s="5">
        <v>44505</v>
      </c>
      <c r="H39" s="4">
        <v>1</v>
      </c>
      <c r="I39" s="4">
        <v>1</v>
      </c>
      <c r="J39" s="4">
        <v>1</v>
      </c>
      <c r="K39" s="4" t="s">
        <v>29</v>
      </c>
      <c r="L39" s="4">
        <v>362.7</v>
      </c>
      <c r="M39" s="4">
        <v>362.7</v>
      </c>
      <c r="N39" s="4" t="s">
        <v>87</v>
      </c>
      <c r="O39" s="4" t="s">
        <v>119</v>
      </c>
      <c r="P39" s="4" t="s">
        <v>32</v>
      </c>
      <c r="Q39" s="4">
        <v>0</v>
      </c>
      <c r="R39" s="6">
        <v>44503</v>
      </c>
      <c r="S39" s="5">
        <v>44508</v>
      </c>
      <c r="T39" s="4" t="s">
        <v>33</v>
      </c>
      <c r="U39" s="4">
        <v>362.7</v>
      </c>
      <c r="V39" s="4">
        <v>0</v>
      </c>
      <c r="W39" s="4">
        <v>0</v>
      </c>
    </row>
    <row r="40" s="4" customFormat="1" spans="1:25">
      <c r="A40" s="4">
        <v>16737718053</v>
      </c>
      <c r="B40" s="4" t="s">
        <v>25</v>
      </c>
      <c r="C40" s="4" t="s">
        <v>26</v>
      </c>
      <c r="D40" s="4" t="s">
        <v>123</v>
      </c>
      <c r="E40" s="4" t="s">
        <v>124</v>
      </c>
      <c r="F40" s="5">
        <v>44504</v>
      </c>
      <c r="G40" s="5">
        <v>44505</v>
      </c>
      <c r="H40" s="4">
        <v>1</v>
      </c>
      <c r="I40" s="4">
        <v>1</v>
      </c>
      <c r="J40" s="4">
        <v>1</v>
      </c>
      <c r="K40" s="4" t="s">
        <v>29</v>
      </c>
      <c r="L40" s="4">
        <v>293.5</v>
      </c>
      <c r="M40" s="4">
        <v>293.5</v>
      </c>
      <c r="N40" s="4" t="s">
        <v>125</v>
      </c>
      <c r="O40" s="4" t="s">
        <v>119</v>
      </c>
      <c r="P40" s="4" t="s">
        <v>32</v>
      </c>
      <c r="Q40" s="4">
        <v>0</v>
      </c>
      <c r="R40" s="6">
        <v>44504</v>
      </c>
      <c r="S40" s="5">
        <v>44508</v>
      </c>
      <c r="T40" s="4" t="s">
        <v>33</v>
      </c>
      <c r="U40" s="4">
        <v>293.5</v>
      </c>
      <c r="V40" s="4">
        <v>0</v>
      </c>
      <c r="W40" s="4">
        <v>0</v>
      </c>
      <c r="X40" s="4">
        <v>2289000</v>
      </c>
      <c r="Y40" s="4" t="s">
        <v>126</v>
      </c>
    </row>
    <row r="41" s="4" customFormat="1" spans="1:24">
      <c r="A41" s="4">
        <v>16737846680</v>
      </c>
      <c r="B41" s="4" t="s">
        <v>25</v>
      </c>
      <c r="C41" s="4" t="s">
        <v>26</v>
      </c>
      <c r="D41" s="4" t="s">
        <v>127</v>
      </c>
      <c r="E41" s="4" t="s">
        <v>128</v>
      </c>
      <c r="F41" s="5">
        <v>44504</v>
      </c>
      <c r="G41" s="5">
        <v>44505</v>
      </c>
      <c r="H41" s="4">
        <v>1</v>
      </c>
      <c r="I41" s="4">
        <v>1</v>
      </c>
      <c r="J41" s="4">
        <v>1</v>
      </c>
      <c r="K41" s="4" t="s">
        <v>29</v>
      </c>
      <c r="L41" s="4">
        <v>134.89</v>
      </c>
      <c r="M41" s="4">
        <v>134.89</v>
      </c>
      <c r="N41" s="4" t="s">
        <v>129</v>
      </c>
      <c r="O41" s="4" t="s">
        <v>119</v>
      </c>
      <c r="P41" s="4" t="s">
        <v>32</v>
      </c>
      <c r="Q41" s="4">
        <v>0</v>
      </c>
      <c r="R41" s="6">
        <v>44504</v>
      </c>
      <c r="S41" s="5">
        <v>44508</v>
      </c>
      <c r="T41" s="4" t="s">
        <v>33</v>
      </c>
      <c r="U41" s="4">
        <v>134.89</v>
      </c>
      <c r="V41" s="4">
        <v>0</v>
      </c>
      <c r="W41" s="4">
        <v>0</v>
      </c>
      <c r="X41" s="4">
        <v>2289042</v>
      </c>
    </row>
    <row r="42" s="4" customFormat="1" spans="1:25">
      <c r="A42" s="4">
        <v>16737718053</v>
      </c>
      <c r="B42" s="4" t="s">
        <v>25</v>
      </c>
      <c r="C42" s="4" t="s">
        <v>43</v>
      </c>
      <c r="D42" s="4" t="s">
        <v>123</v>
      </c>
      <c r="E42" s="4" t="s">
        <v>124</v>
      </c>
      <c r="F42" s="5">
        <v>44504</v>
      </c>
      <c r="G42" s="5">
        <v>44505</v>
      </c>
      <c r="H42" s="4">
        <v>1</v>
      </c>
      <c r="I42" s="4">
        <v>1</v>
      </c>
      <c r="J42" s="4">
        <v>1</v>
      </c>
      <c r="K42" s="4" t="s">
        <v>29</v>
      </c>
      <c r="L42" s="4">
        <v>-293.5</v>
      </c>
      <c r="M42" s="4">
        <v>-293.5</v>
      </c>
      <c r="N42" s="4" t="s">
        <v>125</v>
      </c>
      <c r="O42" s="4" t="s">
        <v>119</v>
      </c>
      <c r="P42" s="4" t="s">
        <v>32</v>
      </c>
      <c r="Q42" s="4">
        <v>0</v>
      </c>
      <c r="R42" s="6">
        <v>44504</v>
      </c>
      <c r="S42" s="5">
        <v>44508</v>
      </c>
      <c r="T42" s="4" t="s">
        <v>33</v>
      </c>
      <c r="U42" s="4">
        <v>-293.5</v>
      </c>
      <c r="V42" s="4">
        <v>0</v>
      </c>
      <c r="W42" s="4">
        <v>0</v>
      </c>
      <c r="X42" s="4">
        <v>2289000</v>
      </c>
      <c r="Y42" s="4" t="s">
        <v>126</v>
      </c>
    </row>
    <row r="43" s="4" customFormat="1" spans="1:25">
      <c r="A43" s="4">
        <v>16739622895</v>
      </c>
      <c r="B43" s="4" t="s">
        <v>25</v>
      </c>
      <c r="C43" s="4" t="s">
        <v>26</v>
      </c>
      <c r="D43" s="4" t="s">
        <v>130</v>
      </c>
      <c r="E43" s="4" t="s">
        <v>131</v>
      </c>
      <c r="F43" s="5">
        <v>44504</v>
      </c>
      <c r="G43" s="5">
        <v>44505</v>
      </c>
      <c r="H43" s="4">
        <v>3</v>
      </c>
      <c r="I43" s="4">
        <v>1</v>
      </c>
      <c r="J43" s="4">
        <v>3</v>
      </c>
      <c r="K43" s="4" t="s">
        <v>29</v>
      </c>
      <c r="L43" s="4">
        <v>1230.75</v>
      </c>
      <c r="M43" s="4">
        <v>1230.75</v>
      </c>
      <c r="N43" s="4" t="s">
        <v>132</v>
      </c>
      <c r="O43" s="4" t="s">
        <v>119</v>
      </c>
      <c r="P43" s="4" t="s">
        <v>32</v>
      </c>
      <c r="Q43" s="4">
        <v>0</v>
      </c>
      <c r="R43" s="6">
        <v>44504</v>
      </c>
      <c r="S43" s="5">
        <v>44508</v>
      </c>
      <c r="T43" s="4" t="s">
        <v>33</v>
      </c>
      <c r="U43" s="4">
        <v>1230.75</v>
      </c>
      <c r="V43" s="4">
        <v>0</v>
      </c>
      <c r="W43" s="4">
        <v>0</v>
      </c>
      <c r="X43" s="4">
        <v>2289500</v>
      </c>
      <c r="Y43" s="4">
        <v>425956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0"/>
  <sheetViews>
    <sheetView tabSelected="1" topLeftCell="A25" workbookViewId="0">
      <selection activeCell="J55" sqref="J55"/>
    </sheetView>
  </sheetViews>
  <sheetFormatPr defaultColWidth="9" defaultRowHeight="13.5"/>
  <cols>
    <col min="1" max="1" width="12.125" style="4" customWidth="1"/>
    <col min="2" max="2" width="11.5" style="4"/>
    <col min="3" max="3" width="10.375" style="4"/>
    <col min="4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spans="1:9">
      <c r="A2" s="4">
        <v>16609764017</v>
      </c>
      <c r="B2" s="5">
        <v>44501</v>
      </c>
      <c r="C2" s="5">
        <v>44503</v>
      </c>
      <c r="D2" s="4">
        <v>532.2</v>
      </c>
      <c r="E2" s="4" t="str">
        <f>VLOOKUP(A2,HOP!A:L,12,0)</f>
        <v>532.20</v>
      </c>
      <c r="F2" s="4" t="str">
        <f>VLOOKUP(A2,HOP!A:C,3,0)</f>
        <v>2280683</v>
      </c>
      <c r="G2" s="4">
        <f>D2-E2</f>
        <v>0</v>
      </c>
      <c r="H2" s="4" t="str">
        <f>$H$1&amp;F2</f>
        <v>，2280683</v>
      </c>
      <c r="I2" s="4" t="str">
        <f>VLOOKUP(A2,HOP!A:T,20,0)</f>
        <v>直连</v>
      </c>
    </row>
    <row r="3" s="4" customFormat="1" spans="1:9">
      <c r="A3" s="4">
        <v>16671095173</v>
      </c>
      <c r="B3" s="5">
        <v>44500</v>
      </c>
      <c r="C3" s="5">
        <v>44503</v>
      </c>
      <c r="D3" s="4">
        <v>467.28</v>
      </c>
      <c r="E3" s="4" t="str">
        <f>VLOOKUP(A3,HOP!A:L,12,0)</f>
        <v>467.28</v>
      </c>
      <c r="F3" s="4" t="str">
        <f>VLOOKUP(A3,HOP!A:C,3,0)</f>
        <v>2283918</v>
      </c>
      <c r="G3" s="4">
        <f t="shared" ref="G3:G39" si="0">D3-E3</f>
        <v>0</v>
      </c>
      <c r="H3" s="4" t="str">
        <f t="shared" ref="H3:H39" si="1">$H$1&amp;F3</f>
        <v>，2283918</v>
      </c>
      <c r="I3" s="4" t="str">
        <f>VLOOKUP(A3,HOP!A:T,20,0)</f>
        <v>直连</v>
      </c>
    </row>
    <row r="4" s="4" customFormat="1" spans="1:9">
      <c r="A4" s="4">
        <v>16723569945</v>
      </c>
      <c r="B4" s="5">
        <v>44501</v>
      </c>
      <c r="C4" s="5">
        <v>44503</v>
      </c>
      <c r="D4" s="4">
        <v>1127.3</v>
      </c>
      <c r="E4" s="4" t="str">
        <f>VLOOKUP(A4,HOP!A:L,12,0)</f>
        <v>1127.30</v>
      </c>
      <c r="F4" s="4" t="str">
        <f>VLOOKUP(A4,HOP!A:C,3,0)</f>
        <v>2287323</v>
      </c>
      <c r="G4" s="4">
        <f t="shared" si="0"/>
        <v>0</v>
      </c>
      <c r="H4" s="4" t="str">
        <f t="shared" si="1"/>
        <v>，2287323</v>
      </c>
      <c r="I4" s="4" t="str">
        <f>VLOOKUP(A4,HOP!A:T,20,0)</f>
        <v>直连</v>
      </c>
    </row>
    <row r="5" s="4" customFormat="1" hidden="1" spans="1:9">
      <c r="A5" s="4">
        <v>16725112461</v>
      </c>
      <c r="B5" s="5">
        <v>44502</v>
      </c>
      <c r="C5" s="5">
        <v>44503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16725391893</v>
      </c>
      <c r="B6" s="5">
        <v>44502</v>
      </c>
      <c r="C6" s="5">
        <v>44503</v>
      </c>
      <c r="D6" s="4">
        <v>224.94</v>
      </c>
      <c r="E6" s="4" t="str">
        <f>VLOOKUP(A6,HOP!A:L,12,0)</f>
        <v>224.94</v>
      </c>
      <c r="F6" s="4" t="str">
        <f>VLOOKUP(A6,HOP!A:C,3,0)</f>
        <v>2287657</v>
      </c>
      <c r="G6" s="4">
        <f t="shared" si="0"/>
        <v>0</v>
      </c>
      <c r="H6" s="4" t="str">
        <f t="shared" si="1"/>
        <v>，2287657</v>
      </c>
      <c r="I6" s="4" t="str">
        <f>VLOOKUP(A6,HOP!A:T,20,0)</f>
        <v>直连</v>
      </c>
    </row>
    <row r="7" s="4" customFormat="1" spans="1:9">
      <c r="A7" s="4">
        <v>16725758278</v>
      </c>
      <c r="B7" s="5">
        <v>44502</v>
      </c>
      <c r="C7" s="5">
        <v>44503</v>
      </c>
      <c r="D7" s="4">
        <v>286.75</v>
      </c>
      <c r="E7" s="4" t="str">
        <f>VLOOKUP(A7,HOP!A:L,12,0)</f>
        <v>286.75</v>
      </c>
      <c r="F7" s="4" t="str">
        <f>VLOOKUP(A7,HOP!A:C,3,0)</f>
        <v>2287714</v>
      </c>
      <c r="G7" s="4">
        <f t="shared" si="0"/>
        <v>0</v>
      </c>
      <c r="H7" s="4" t="str">
        <f t="shared" si="1"/>
        <v>，2287714</v>
      </c>
      <c r="I7" s="4" t="str">
        <f>VLOOKUP(A7,HOP!A:T,20,0)</f>
        <v>直连</v>
      </c>
    </row>
    <row r="8" s="4" customFormat="1" hidden="1" spans="1:9">
      <c r="A8" s="4">
        <v>16725785741</v>
      </c>
      <c r="B8" s="5">
        <v>44502</v>
      </c>
      <c r="C8" s="5">
        <v>44503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10">
      <c r="A9" s="4">
        <v>16725977140</v>
      </c>
      <c r="B9" s="5">
        <v>44502</v>
      </c>
      <c r="C9" s="5">
        <v>44503</v>
      </c>
      <c r="D9" s="4">
        <v>435.6</v>
      </c>
      <c r="E9" s="4">
        <v>435.6</v>
      </c>
      <c r="F9" s="7" t="s">
        <v>134</v>
      </c>
      <c r="G9" s="4">
        <f t="shared" si="0"/>
        <v>0</v>
      </c>
      <c r="H9" s="4" t="str">
        <f t="shared" si="1"/>
        <v>，202111021307200025</v>
      </c>
      <c r="I9" s="4" t="s">
        <v>135</v>
      </c>
      <c r="J9" s="4">
        <v>11.2</v>
      </c>
    </row>
    <row r="10" s="4" customFormat="1" spans="1:9">
      <c r="A10" s="4">
        <v>16726109997</v>
      </c>
      <c r="B10" s="5">
        <v>44502</v>
      </c>
      <c r="C10" s="5">
        <v>44503</v>
      </c>
      <c r="D10" s="4">
        <v>370.65</v>
      </c>
      <c r="E10" s="4" t="str">
        <f>VLOOKUP(A10,HOP!A:L,12,0)</f>
        <v>370.65</v>
      </c>
      <c r="F10" s="4" t="str">
        <f>VLOOKUP(A10,HOP!A:C,3,0)</f>
        <v>2287765</v>
      </c>
      <c r="G10" s="4">
        <f t="shared" si="0"/>
        <v>0</v>
      </c>
      <c r="H10" s="4" t="str">
        <f t="shared" si="1"/>
        <v>，2287765</v>
      </c>
      <c r="I10" s="4" t="str">
        <f>VLOOKUP(A10,HOP!A:T,20,0)</f>
        <v>直连</v>
      </c>
    </row>
    <row r="11" s="4" customFormat="1" spans="1:9">
      <c r="A11" s="4">
        <v>16726186489</v>
      </c>
      <c r="B11" s="5">
        <v>44502</v>
      </c>
      <c r="C11" s="5">
        <v>44503</v>
      </c>
      <c r="D11" s="4">
        <v>224.94</v>
      </c>
      <c r="E11" s="4" t="str">
        <f>VLOOKUP(A11,HOP!A:L,12,0)</f>
        <v>224.94</v>
      </c>
      <c r="F11" s="4" t="str">
        <f>VLOOKUP(A11,HOP!A:C,3,0)</f>
        <v>2287778</v>
      </c>
      <c r="G11" s="4">
        <f t="shared" si="0"/>
        <v>0</v>
      </c>
      <c r="H11" s="4" t="str">
        <f t="shared" si="1"/>
        <v>，2287778</v>
      </c>
      <c r="I11" s="4" t="str">
        <f>VLOOKUP(A11,HOP!A:T,20,0)</f>
        <v>直连</v>
      </c>
    </row>
    <row r="12" s="4" customFormat="1" spans="1:9">
      <c r="A12" s="4">
        <v>16726308117</v>
      </c>
      <c r="B12" s="5">
        <v>44502</v>
      </c>
      <c r="C12" s="5">
        <v>44503</v>
      </c>
      <c r="D12" s="4">
        <v>232.66</v>
      </c>
      <c r="E12" s="4" t="str">
        <f>VLOOKUP(A12,HOP!A:L,12,0)</f>
        <v>232.66</v>
      </c>
      <c r="F12" s="4" t="str">
        <f>VLOOKUP(A12,HOP!A:C,3,0)</f>
        <v>2287794</v>
      </c>
      <c r="G12" s="4">
        <f t="shared" si="0"/>
        <v>0</v>
      </c>
      <c r="H12" s="4" t="str">
        <f t="shared" si="1"/>
        <v>，2287794</v>
      </c>
      <c r="I12" s="4" t="str">
        <f>VLOOKUP(A12,HOP!A:T,20,0)</f>
        <v>直连</v>
      </c>
    </row>
    <row r="13" s="4" customFormat="1" spans="1:9">
      <c r="A13" s="4">
        <v>16726758101</v>
      </c>
      <c r="B13" s="5">
        <v>44502</v>
      </c>
      <c r="C13" s="5">
        <v>44503</v>
      </c>
      <c r="D13" s="4">
        <v>188.37</v>
      </c>
      <c r="E13" s="4" t="str">
        <f>VLOOKUP(A13,HOP!A:L,12,0)</f>
        <v>188.37</v>
      </c>
      <c r="F13" s="4" t="str">
        <f>VLOOKUP(A13,HOP!A:C,3,0)</f>
        <v>2287876</v>
      </c>
      <c r="G13" s="4">
        <f t="shared" si="0"/>
        <v>0</v>
      </c>
      <c r="H13" s="4" t="str">
        <f t="shared" si="1"/>
        <v>，2287876</v>
      </c>
      <c r="I13" s="4" t="str">
        <f>VLOOKUP(A13,HOP!A:T,20,0)</f>
        <v>直连</v>
      </c>
    </row>
    <row r="14" s="4" customFormat="1" spans="1:9">
      <c r="A14" s="4">
        <v>16726796085</v>
      </c>
      <c r="B14" s="5">
        <v>44502</v>
      </c>
      <c r="C14" s="5">
        <v>44503</v>
      </c>
      <c r="D14" s="4">
        <v>301.2</v>
      </c>
      <c r="E14" s="4" t="str">
        <f>VLOOKUP(A14,HOP!A:L,12,0)</f>
        <v>301.20</v>
      </c>
      <c r="F14" s="4" t="str">
        <f>VLOOKUP(A14,HOP!A:C,3,0)</f>
        <v>2287881</v>
      </c>
      <c r="G14" s="4">
        <f t="shared" si="0"/>
        <v>0</v>
      </c>
      <c r="H14" s="4" t="str">
        <f t="shared" si="1"/>
        <v>，2287881</v>
      </c>
      <c r="I14" s="4" t="str">
        <f>VLOOKUP(A14,HOP!A:T,20,0)</f>
        <v>直连</v>
      </c>
    </row>
    <row r="15" s="4" customFormat="1" hidden="1" spans="1:9">
      <c r="A15" s="4">
        <v>16726831335</v>
      </c>
      <c r="B15" s="5">
        <v>44502</v>
      </c>
      <c r="C15" s="5">
        <v>44503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16726964855</v>
      </c>
      <c r="B16" s="5">
        <v>44502</v>
      </c>
      <c r="C16" s="5">
        <v>44503</v>
      </c>
      <c r="D16" s="4">
        <v>207.98</v>
      </c>
      <c r="E16" s="4" t="str">
        <f>VLOOKUP(A16,HOP!A:L,12,0)</f>
        <v>207.98</v>
      </c>
      <c r="F16" s="4" t="str">
        <f>VLOOKUP(A16,HOP!A:C,3,0)</f>
        <v>2287909</v>
      </c>
      <c r="G16" s="4">
        <f t="shared" si="0"/>
        <v>0</v>
      </c>
      <c r="H16" s="4" t="str">
        <f t="shared" si="1"/>
        <v>，2287909</v>
      </c>
      <c r="I16" s="4" t="str">
        <f>VLOOKUP(A16,HOP!A:T,20,0)</f>
        <v>直连</v>
      </c>
    </row>
    <row r="17" s="4" customFormat="1" spans="1:9">
      <c r="A17" s="4">
        <v>16726993257</v>
      </c>
      <c r="B17" s="5">
        <v>44502</v>
      </c>
      <c r="C17" s="5">
        <v>44503</v>
      </c>
      <c r="D17" s="4">
        <v>538.56</v>
      </c>
      <c r="E17" s="4" t="str">
        <f>VLOOKUP(A17,HOP!A:L,12,0)</f>
        <v>538.56</v>
      </c>
      <c r="F17" s="4" t="str">
        <f>VLOOKUP(A17,HOP!A:C,3,0)</f>
        <v>2287916</v>
      </c>
      <c r="G17" s="4">
        <f t="shared" si="0"/>
        <v>0</v>
      </c>
      <c r="H17" s="4" t="str">
        <f t="shared" si="1"/>
        <v>，2287916</v>
      </c>
      <c r="I17" s="4" t="str">
        <f>VLOOKUP(A17,HOP!A:T,20,0)</f>
        <v>直采</v>
      </c>
    </row>
    <row r="18" s="4" customFormat="1" spans="1:9">
      <c r="A18" s="4">
        <v>16727630153</v>
      </c>
      <c r="B18" s="5">
        <v>44502</v>
      </c>
      <c r="C18" s="5">
        <v>44503</v>
      </c>
      <c r="D18" s="4">
        <v>155.34</v>
      </c>
      <c r="E18" s="4" t="str">
        <f>VLOOKUP(A18,HOP!A:L,12,0)</f>
        <v>155.34</v>
      </c>
      <c r="F18" s="4" t="str">
        <f>VLOOKUP(A18,HOP!A:C,3,0)</f>
        <v>2287986</v>
      </c>
      <c r="G18" s="4">
        <f t="shared" si="0"/>
        <v>0</v>
      </c>
      <c r="H18" s="4" t="str">
        <f t="shared" si="1"/>
        <v>，2287986</v>
      </c>
      <c r="I18" s="4" t="str">
        <f>VLOOKUP(A18,HOP!A:T,20,0)</f>
        <v>直连</v>
      </c>
    </row>
    <row r="19" s="4" customFormat="1" spans="1:10">
      <c r="A19" s="4">
        <v>16727669311</v>
      </c>
      <c r="B19" s="5">
        <v>44502</v>
      </c>
      <c r="C19" s="5">
        <v>44503</v>
      </c>
      <c r="D19" s="4">
        <v>357.85</v>
      </c>
      <c r="E19" s="4">
        <v>357.85</v>
      </c>
      <c r="F19" s="7" t="s">
        <v>136</v>
      </c>
      <c r="G19" s="4">
        <f t="shared" si="0"/>
        <v>0</v>
      </c>
      <c r="H19" s="4" t="str">
        <f t="shared" si="1"/>
        <v>，202111022032530020</v>
      </c>
      <c r="I19" s="4" t="s">
        <v>135</v>
      </c>
      <c r="J19" s="4">
        <v>11.2</v>
      </c>
    </row>
    <row r="20" s="4" customFormat="1" spans="1:9">
      <c r="A20" s="4">
        <v>16727672759</v>
      </c>
      <c r="B20" s="5">
        <v>44502</v>
      </c>
      <c r="C20" s="5">
        <v>44503</v>
      </c>
      <c r="D20" s="4">
        <v>346.92</v>
      </c>
      <c r="E20" s="4" t="str">
        <f>VLOOKUP(A20,HOP!A:L,12,0)</f>
        <v>346.92</v>
      </c>
      <c r="F20" s="4" t="str">
        <f>VLOOKUP(A20,HOP!A:C,3,0)</f>
        <v>2287995</v>
      </c>
      <c r="G20" s="4">
        <f t="shared" si="0"/>
        <v>0</v>
      </c>
      <c r="H20" s="4" t="str">
        <f t="shared" si="1"/>
        <v>，2287995</v>
      </c>
      <c r="I20" s="4" t="str">
        <f>VLOOKUP(A20,HOP!A:T,20,0)</f>
        <v>直连</v>
      </c>
    </row>
    <row r="21" s="4" customFormat="1" spans="1:10">
      <c r="A21" s="4">
        <v>16727680029</v>
      </c>
      <c r="B21" s="5">
        <v>44502</v>
      </c>
      <c r="C21" s="5">
        <v>44503</v>
      </c>
      <c r="D21" s="4">
        <v>380.8</v>
      </c>
      <c r="E21" s="4">
        <v>380.8</v>
      </c>
      <c r="F21" s="7" t="s">
        <v>137</v>
      </c>
      <c r="G21" s="4">
        <f t="shared" si="0"/>
        <v>0</v>
      </c>
      <c r="H21" s="4" t="str">
        <f t="shared" si="1"/>
        <v>，202111022032020020</v>
      </c>
      <c r="I21" s="4" t="s">
        <v>135</v>
      </c>
      <c r="J21" s="4">
        <v>11.2</v>
      </c>
    </row>
    <row r="22" s="4" customFormat="1" spans="1:12">
      <c r="A22" s="4">
        <v>16694508076</v>
      </c>
      <c r="B22" s="5">
        <v>44500</v>
      </c>
      <c r="C22" s="5">
        <v>44504</v>
      </c>
      <c r="D22" s="4">
        <v>1450.8</v>
      </c>
      <c r="E22" s="4">
        <v>1450.8</v>
      </c>
      <c r="F22" s="7" t="s">
        <v>138</v>
      </c>
      <c r="G22" s="4">
        <f t="shared" si="0"/>
        <v>0</v>
      </c>
      <c r="H22" s="4" t="str">
        <f t="shared" si="1"/>
        <v>，202110292156120022</v>
      </c>
      <c r="I22" s="4" t="s">
        <v>135</v>
      </c>
      <c r="J22" s="4">
        <v>10.29</v>
      </c>
      <c r="L22" s="4" t="s">
        <v>139</v>
      </c>
    </row>
    <row r="23" s="4" customFormat="1" spans="1:9">
      <c r="A23" s="4">
        <v>16695881788</v>
      </c>
      <c r="B23" s="5">
        <v>44499</v>
      </c>
      <c r="C23" s="5">
        <v>44504</v>
      </c>
      <c r="D23" s="4">
        <v>1833</v>
      </c>
      <c r="E23" s="4" t="str">
        <f>VLOOKUP(A23,HOP!A:L,12,0)</f>
        <v>1833.00</v>
      </c>
      <c r="F23" s="4" t="str">
        <f>VLOOKUP(A23,HOP!A:C,3,0)</f>
        <v>2285761</v>
      </c>
      <c r="G23" s="4">
        <f t="shared" si="0"/>
        <v>0</v>
      </c>
      <c r="H23" s="4" t="str">
        <f t="shared" si="1"/>
        <v>，2285761</v>
      </c>
      <c r="I23" s="4" t="str">
        <f>VLOOKUP(A23,HOP!A:T,20,0)</f>
        <v>直连</v>
      </c>
    </row>
    <row r="24" s="4" customFormat="1" spans="1:9">
      <c r="A24" s="4">
        <v>16722260600</v>
      </c>
      <c r="B24" s="5">
        <v>44501</v>
      </c>
      <c r="C24" s="5">
        <v>44504</v>
      </c>
      <c r="D24" s="4">
        <v>430.5</v>
      </c>
      <c r="E24" s="4" t="str">
        <f>VLOOKUP(A24,HOP!A:L,12,0)</f>
        <v>430.50</v>
      </c>
      <c r="F24" s="4" t="str">
        <f>VLOOKUP(A24,HOP!A:C,3,0)</f>
        <v>2287178</v>
      </c>
      <c r="G24" s="4">
        <f t="shared" si="0"/>
        <v>0</v>
      </c>
      <c r="H24" s="4" t="str">
        <f t="shared" si="1"/>
        <v>，2287178</v>
      </c>
      <c r="I24" s="4" t="str">
        <f>VLOOKUP(A24,HOP!A:T,20,0)</f>
        <v>直连</v>
      </c>
    </row>
    <row r="25" s="4" customFormat="1" spans="1:10">
      <c r="A25" s="4">
        <v>16724398175</v>
      </c>
      <c r="B25" s="5">
        <v>44502</v>
      </c>
      <c r="C25" s="5">
        <v>44504</v>
      </c>
      <c r="D25" s="4">
        <v>685.1</v>
      </c>
      <c r="E25" s="4">
        <v>685.1</v>
      </c>
      <c r="F25" s="7" t="s">
        <v>140</v>
      </c>
      <c r="G25" s="4">
        <f t="shared" si="0"/>
        <v>0</v>
      </c>
      <c r="H25" s="4" t="str">
        <f t="shared" si="1"/>
        <v>，202111012224450020</v>
      </c>
      <c r="I25" s="4" t="s">
        <v>135</v>
      </c>
      <c r="J25" s="4">
        <v>11.1</v>
      </c>
    </row>
    <row r="26" s="4" customFormat="1" spans="1:9">
      <c r="A26" s="4">
        <v>16728410308</v>
      </c>
      <c r="B26" s="5">
        <v>44502</v>
      </c>
      <c r="C26" s="5">
        <v>44504</v>
      </c>
      <c r="D26" s="4">
        <v>1125.4</v>
      </c>
      <c r="E26" s="4" t="str">
        <f>VLOOKUP(A26,HOP!A:L,12,0)</f>
        <v>1125.40</v>
      </c>
      <c r="F26" s="4" t="str">
        <f>VLOOKUP(A26,HOP!A:C,3,0)</f>
        <v>2288083</v>
      </c>
      <c r="G26" s="4">
        <f t="shared" si="0"/>
        <v>0</v>
      </c>
      <c r="H26" s="4" t="str">
        <f t="shared" si="1"/>
        <v>，2288083</v>
      </c>
      <c r="I26" s="4" t="str">
        <f>VLOOKUP(A26,HOP!A:T,20,0)</f>
        <v>直连</v>
      </c>
    </row>
    <row r="27" s="4" customFormat="1" spans="1:9">
      <c r="A27" s="4">
        <v>16728953477</v>
      </c>
      <c r="B27" s="5">
        <v>44503</v>
      </c>
      <c r="C27" s="5">
        <v>44504</v>
      </c>
      <c r="D27" s="4">
        <v>304.04</v>
      </c>
      <c r="E27" s="4" t="str">
        <f>VLOOKUP(A27,HOP!A:L,12,0)</f>
        <v>304.04</v>
      </c>
      <c r="F27" s="4" t="str">
        <f>VLOOKUP(A27,HOP!A:C,3,0)</f>
        <v>2288152</v>
      </c>
      <c r="G27" s="4">
        <f t="shared" si="0"/>
        <v>0</v>
      </c>
      <c r="H27" s="4" t="str">
        <f t="shared" si="1"/>
        <v>，2288152</v>
      </c>
      <c r="I27" s="4" t="str">
        <f>VLOOKUP(A27,HOP!A:T,20,0)</f>
        <v>直连</v>
      </c>
    </row>
    <row r="28" s="4" customFormat="1" spans="1:10">
      <c r="A28" s="4">
        <v>16733640124</v>
      </c>
      <c r="B28" s="5">
        <v>44503</v>
      </c>
      <c r="C28" s="5">
        <v>44504</v>
      </c>
      <c r="D28" s="4">
        <v>357.85</v>
      </c>
      <c r="E28" s="4">
        <v>357.85</v>
      </c>
      <c r="F28" s="7" t="s">
        <v>141</v>
      </c>
      <c r="G28" s="4">
        <f t="shared" si="0"/>
        <v>0</v>
      </c>
      <c r="H28" s="4" t="str">
        <f t="shared" si="1"/>
        <v>，202111031403010021</v>
      </c>
      <c r="I28" s="4" t="s">
        <v>135</v>
      </c>
      <c r="J28" s="4">
        <v>11.3</v>
      </c>
    </row>
    <row r="29" s="4" customFormat="1" spans="1:9">
      <c r="A29" s="4">
        <v>16736030433</v>
      </c>
      <c r="B29" s="5">
        <v>44503</v>
      </c>
      <c r="C29" s="5">
        <v>44504</v>
      </c>
      <c r="D29" s="4">
        <v>179.15</v>
      </c>
      <c r="E29" s="4" t="str">
        <f>VLOOKUP(A29,HOP!A:L,12,0)</f>
        <v>179.15</v>
      </c>
      <c r="F29" s="4" t="str">
        <f>VLOOKUP(A29,HOP!A:C,3,0)</f>
        <v>2288630</v>
      </c>
      <c r="G29" s="4">
        <f t="shared" si="0"/>
        <v>0</v>
      </c>
      <c r="H29" s="4" t="str">
        <f t="shared" si="1"/>
        <v>，2288630</v>
      </c>
      <c r="I29" s="4" t="str">
        <f>VLOOKUP(A29,HOP!A:T,20,0)</f>
        <v>直连</v>
      </c>
    </row>
    <row r="30" s="4" customFormat="1" spans="1:9">
      <c r="A30" s="4">
        <v>16736073045</v>
      </c>
      <c r="B30" s="5">
        <v>44503</v>
      </c>
      <c r="C30" s="5">
        <v>44504</v>
      </c>
      <c r="D30" s="4">
        <v>148.72</v>
      </c>
      <c r="E30" s="4" t="str">
        <f>VLOOKUP(A30,HOP!A:L,12,0)</f>
        <v>148.72</v>
      </c>
      <c r="F30" s="4" t="str">
        <f>VLOOKUP(A30,HOP!A:C,3,0)</f>
        <v>2288636</v>
      </c>
      <c r="G30" s="4">
        <f t="shared" si="0"/>
        <v>0</v>
      </c>
      <c r="H30" s="4" t="str">
        <f t="shared" si="1"/>
        <v>，2288636</v>
      </c>
      <c r="I30" s="4" t="str">
        <f>VLOOKUP(A30,HOP!A:T,20,0)</f>
        <v>直连</v>
      </c>
    </row>
    <row r="31" s="4" customFormat="1" spans="1:9">
      <c r="A31" s="4">
        <v>16736315238</v>
      </c>
      <c r="B31" s="5">
        <v>44503</v>
      </c>
      <c r="C31" s="5">
        <v>44504</v>
      </c>
      <c r="D31" s="4">
        <v>239.13</v>
      </c>
      <c r="E31" s="4" t="str">
        <f>VLOOKUP(A31,HOP!A:L,12,0)</f>
        <v>239.13</v>
      </c>
      <c r="F31" s="4" t="str">
        <f>VLOOKUP(A31,HOP!A:C,3,0)</f>
        <v>2288694</v>
      </c>
      <c r="G31" s="4">
        <f t="shared" si="0"/>
        <v>0</v>
      </c>
      <c r="H31" s="4" t="str">
        <f t="shared" si="1"/>
        <v>，2288694</v>
      </c>
      <c r="I31" s="4" t="str">
        <f>VLOOKUP(A31,HOP!A:T,20,0)</f>
        <v>直连</v>
      </c>
    </row>
    <row r="32" s="4" customFormat="1" spans="1:9">
      <c r="A32" s="4">
        <v>16736836374</v>
      </c>
      <c r="B32" s="5">
        <v>44503</v>
      </c>
      <c r="C32" s="5">
        <v>44504</v>
      </c>
      <c r="D32" s="4">
        <v>179.15</v>
      </c>
      <c r="E32" s="4" t="str">
        <f>VLOOKUP(A32,HOP!A:L,12,0)</f>
        <v>179.15</v>
      </c>
      <c r="F32" s="4" t="str">
        <f>VLOOKUP(A32,HOP!A:C,3,0)</f>
        <v>2288801</v>
      </c>
      <c r="G32" s="4">
        <f t="shared" si="0"/>
        <v>0</v>
      </c>
      <c r="H32" s="4" t="str">
        <f t="shared" si="1"/>
        <v>，2288801</v>
      </c>
      <c r="I32" s="4" t="str">
        <f>VLOOKUP(A32,HOP!A:T,20,0)</f>
        <v>直连</v>
      </c>
    </row>
    <row r="33" s="4" customFormat="1" spans="1:9">
      <c r="A33" s="4">
        <v>15611891612</v>
      </c>
      <c r="B33" s="5">
        <v>44371</v>
      </c>
      <c r="C33" s="5">
        <v>44372</v>
      </c>
      <c r="D33" s="4">
        <v>296.68</v>
      </c>
      <c r="E33" s="4">
        <v>296.68</v>
      </c>
      <c r="F33" s="4">
        <v>2169760</v>
      </c>
      <c r="G33" s="4">
        <f t="shared" si="0"/>
        <v>0</v>
      </c>
      <c r="H33" s="4" t="str">
        <f t="shared" si="1"/>
        <v>，2169760</v>
      </c>
      <c r="I33" s="4" t="e">
        <f>VLOOKUP(A33,HOP!A:T,20,0)</f>
        <v>#N/A</v>
      </c>
    </row>
    <row r="34" s="4" customFormat="1" spans="1:9">
      <c r="A34" s="4">
        <v>16720852259</v>
      </c>
      <c r="B34" s="5">
        <v>44501</v>
      </c>
      <c r="C34" s="5">
        <v>44505</v>
      </c>
      <c r="D34" s="4">
        <v>622.96</v>
      </c>
      <c r="E34" s="4" t="str">
        <f>VLOOKUP(A34,HOP!A:L,12,0)</f>
        <v>622.96</v>
      </c>
      <c r="F34" s="4" t="str">
        <f>VLOOKUP(A34,HOP!A:C,3,0)</f>
        <v>2287059</v>
      </c>
      <c r="G34" s="4">
        <f t="shared" si="0"/>
        <v>0</v>
      </c>
      <c r="H34" s="4" t="str">
        <f t="shared" si="1"/>
        <v>，2287059</v>
      </c>
      <c r="I34" s="4" t="str">
        <f>VLOOKUP(A34,HOP!A:T,20,0)</f>
        <v>直连</v>
      </c>
    </row>
    <row r="35" s="4" customFormat="1" spans="1:9">
      <c r="A35" s="4">
        <v>16734348778</v>
      </c>
      <c r="B35" s="5">
        <v>44503</v>
      </c>
      <c r="C35" s="5">
        <v>44505</v>
      </c>
      <c r="D35" s="4">
        <v>159.8</v>
      </c>
      <c r="E35" s="4" t="str">
        <f>VLOOKUP(A35,HOP!A:L,12,0)</f>
        <v>159.80</v>
      </c>
      <c r="F35" s="4" t="str">
        <f>VLOOKUP(A35,HOP!A:C,3,0)</f>
        <v>2288360</v>
      </c>
      <c r="G35" s="4">
        <f t="shared" si="0"/>
        <v>0</v>
      </c>
      <c r="H35" s="4" t="str">
        <f t="shared" si="1"/>
        <v>，2288360</v>
      </c>
      <c r="I35" s="4" t="str">
        <f>VLOOKUP(A35,HOP!A:T,20,0)</f>
        <v>直连</v>
      </c>
    </row>
    <row r="36" s="4" customFormat="1" spans="1:12">
      <c r="A36" s="4">
        <v>16734922827</v>
      </c>
      <c r="B36" s="5">
        <v>44504</v>
      </c>
      <c r="C36" s="5">
        <v>44505</v>
      </c>
      <c r="D36" s="4">
        <v>362.7</v>
      </c>
      <c r="E36" s="4">
        <v>362.7</v>
      </c>
      <c r="F36" s="7" t="s">
        <v>142</v>
      </c>
      <c r="G36" s="4">
        <f t="shared" si="0"/>
        <v>0</v>
      </c>
      <c r="H36" s="4" t="str">
        <f t="shared" si="1"/>
        <v>，202111041610050022</v>
      </c>
      <c r="I36" s="4" t="s">
        <v>135</v>
      </c>
      <c r="J36" s="4">
        <v>11.4</v>
      </c>
      <c r="L36" s="4" t="s">
        <v>139</v>
      </c>
    </row>
    <row r="37" s="4" customFormat="1" hidden="1" spans="1:9">
      <c r="A37" s="4">
        <v>16737718053</v>
      </c>
      <c r="B37" s="5">
        <v>44504</v>
      </c>
      <c r="C37" s="5">
        <v>44505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VLOOKUP(A37,HOP!A:T,20,0)</f>
        <v>#N/A</v>
      </c>
    </row>
    <row r="38" s="4" customFormat="1" spans="1:9">
      <c r="A38" s="4">
        <v>16737846680</v>
      </c>
      <c r="B38" s="5">
        <v>44504</v>
      </c>
      <c r="C38" s="5">
        <v>44505</v>
      </c>
      <c r="D38" s="4">
        <v>134.89</v>
      </c>
      <c r="E38" s="4" t="str">
        <f>VLOOKUP(A38,HOP!A:L,12,0)</f>
        <v>134.89</v>
      </c>
      <c r="F38" s="4" t="str">
        <f>VLOOKUP(A38,HOP!A:C,3,0)</f>
        <v>2289042</v>
      </c>
      <c r="G38" s="4">
        <f t="shared" si="0"/>
        <v>0</v>
      </c>
      <c r="H38" s="4" t="str">
        <f t="shared" si="1"/>
        <v>，2289042</v>
      </c>
      <c r="I38" s="4" t="str">
        <f>VLOOKUP(A38,HOP!A:T,20,0)</f>
        <v>直连</v>
      </c>
    </row>
    <row r="39" s="4" customFormat="1" spans="1:9">
      <c r="A39" s="4">
        <v>16739622895</v>
      </c>
      <c r="B39" s="5">
        <v>44504</v>
      </c>
      <c r="C39" s="5">
        <v>44505</v>
      </c>
      <c r="D39" s="4">
        <v>1230.75</v>
      </c>
      <c r="E39" s="4" t="str">
        <f>VLOOKUP(A39,HOP!A:L,12,0)</f>
        <v>1230.75</v>
      </c>
      <c r="F39" s="4" t="str">
        <f>VLOOKUP(A39,HOP!A:C,3,0)</f>
        <v>2289500</v>
      </c>
      <c r="G39" s="4">
        <f t="shared" si="0"/>
        <v>0</v>
      </c>
      <c r="H39" s="4" t="str">
        <f t="shared" si="1"/>
        <v>，2289500</v>
      </c>
      <c r="I39" s="4" t="str">
        <f>VLOOKUP(A39,HOP!A:T,20,0)</f>
        <v>Saas酒店</v>
      </c>
    </row>
    <row r="41" spans="4:4">
      <c r="D41" s="4">
        <f>SUM(D2:D40)</f>
        <v>16119.96</v>
      </c>
    </row>
    <row r="44" spans="1:5">
      <c r="A44" s="4" t="s">
        <v>143</v>
      </c>
      <c r="D44" s="4">
        <v>538.56</v>
      </c>
      <c r="E44" s="4">
        <v>655.2</v>
      </c>
    </row>
    <row r="45" ht="11" customHeight="1" spans="1:5">
      <c r="A45" s="4" t="s">
        <v>144</v>
      </c>
      <c r="D45" s="4">
        <v>10319.95</v>
      </c>
      <c r="E45" s="4">
        <v>12554.93</v>
      </c>
    </row>
    <row r="46" spans="1:5">
      <c r="A46" s="4" t="s">
        <v>145</v>
      </c>
      <c r="D46" s="4">
        <v>1230.75</v>
      </c>
      <c r="E46" s="4">
        <v>1497.29</v>
      </c>
    </row>
    <row r="47" spans="1:5">
      <c r="A47" s="4" t="s">
        <v>146</v>
      </c>
      <c r="D47" s="4">
        <v>2217.2</v>
      </c>
      <c r="E47" s="4">
        <v>2697.38</v>
      </c>
    </row>
    <row r="48" spans="1:5">
      <c r="A48" s="4" t="s">
        <v>147</v>
      </c>
      <c r="D48" s="4">
        <v>1813.5</v>
      </c>
      <c r="E48" s="4">
        <v>2206.24</v>
      </c>
    </row>
    <row r="49" spans="1:5">
      <c r="A49" s="4" t="s">
        <v>148</v>
      </c>
      <c r="D49" s="4">
        <f>SUBTOTAL(9,D44:D48)</f>
        <v>16119.96</v>
      </c>
      <c r="E49" s="4">
        <f>SUBTOTAL(9,E44:E48)</f>
        <v>19611.04</v>
      </c>
    </row>
    <row r="50" spans="1:1">
      <c r="A50" s="4" t="s">
        <v>149</v>
      </c>
    </row>
  </sheetData>
  <autoFilter ref="A1:XFD50">
    <filterColumn colId="3">
      <filters blank="1">
        <filter val="346.92"/>
        <filter val="239.13"/>
        <filter val="224.94"/>
        <filter val="179.15"/>
        <filter val="538.56"/>
        <filter val="622.96"/>
        <filter val="16119.96"/>
        <filter val="207.98"/>
        <filter val="685.1"/>
        <filter val="301.2"/>
        <filter val="532.2"/>
        <filter val="1127.3"/>
        <filter val="1125.4"/>
        <filter val="430.5"/>
        <filter val="370.65"/>
        <filter val="1230.75"/>
        <filter val="435.6"/>
        <filter val="232.66"/>
        <filter val="362.7"/>
        <filter val="159.8"/>
        <filter val="380.8"/>
        <filter val="1450.8"/>
        <filter val="296.68"/>
        <filter val="467.28"/>
        <filter val="148.72"/>
        <filter val="1833"/>
        <filter val="155.34"/>
        <filter val="286.75"/>
        <filter val="188.37"/>
        <filter val="304.04"/>
        <filter val="357.85"/>
        <filter val="134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3">
        <v>16739622895</v>
      </c>
      <c r="B2" s="1" t="s">
        <v>167</v>
      </c>
      <c r="C2" s="1" t="s">
        <v>168</v>
      </c>
      <c r="D2" s="1" t="s">
        <v>169</v>
      </c>
      <c r="E2" s="1" t="s">
        <v>132</v>
      </c>
      <c r="F2" s="1" t="s">
        <v>167</v>
      </c>
      <c r="G2" s="1" t="s">
        <v>170</v>
      </c>
      <c r="H2" s="1" t="s">
        <v>171</v>
      </c>
      <c r="I2" s="1" t="s">
        <v>172</v>
      </c>
      <c r="J2" s="1" t="s">
        <v>173</v>
      </c>
      <c r="K2" s="1" t="s">
        <v>172</v>
      </c>
      <c r="L2" s="1" t="s">
        <v>172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</row>
    <row r="3" s="1" customFormat="1" spans="1:20">
      <c r="A3" s="3">
        <v>16737846680</v>
      </c>
      <c r="B3" s="1" t="s">
        <v>167</v>
      </c>
      <c r="C3" s="1" t="s">
        <v>181</v>
      </c>
      <c r="D3" s="1" t="s">
        <v>182</v>
      </c>
      <c r="E3" s="1" t="s">
        <v>129</v>
      </c>
      <c r="F3" s="1" t="s">
        <v>167</v>
      </c>
      <c r="G3" s="1" t="s">
        <v>170</v>
      </c>
      <c r="H3" s="1" t="s">
        <v>171</v>
      </c>
      <c r="I3" s="1" t="s">
        <v>183</v>
      </c>
      <c r="J3" s="1" t="s">
        <v>173</v>
      </c>
      <c r="K3" s="1" t="s">
        <v>183</v>
      </c>
      <c r="L3" s="1" t="s">
        <v>183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184</v>
      </c>
      <c r="R3" s="1" t="s">
        <v>178</v>
      </c>
      <c r="S3" s="1" t="s">
        <v>179</v>
      </c>
      <c r="T3" s="1" t="s">
        <v>185</v>
      </c>
    </row>
    <row r="4" s="1" customFormat="1" spans="1:20">
      <c r="A4" s="3">
        <v>16736836374</v>
      </c>
      <c r="B4" s="1" t="s">
        <v>186</v>
      </c>
      <c r="C4" s="1" t="s">
        <v>187</v>
      </c>
      <c r="D4" s="1" t="s">
        <v>188</v>
      </c>
      <c r="E4" s="1" t="s">
        <v>113</v>
      </c>
      <c r="F4" s="1" t="s">
        <v>186</v>
      </c>
      <c r="G4" s="1" t="s">
        <v>167</v>
      </c>
      <c r="H4" s="1" t="s">
        <v>171</v>
      </c>
      <c r="I4" s="1" t="s">
        <v>189</v>
      </c>
      <c r="J4" s="1" t="s">
        <v>173</v>
      </c>
      <c r="K4" s="1" t="s">
        <v>189</v>
      </c>
      <c r="L4" s="1" t="s">
        <v>189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190</v>
      </c>
      <c r="R4" s="1" t="s">
        <v>178</v>
      </c>
      <c r="S4" s="1" t="s">
        <v>179</v>
      </c>
      <c r="T4" s="1" t="s">
        <v>185</v>
      </c>
    </row>
    <row r="5" s="1" customFormat="1" spans="1:20">
      <c r="A5" s="3">
        <v>16736315238</v>
      </c>
      <c r="B5" s="1" t="s">
        <v>186</v>
      </c>
      <c r="C5" s="1" t="s">
        <v>191</v>
      </c>
      <c r="D5" s="1" t="s">
        <v>192</v>
      </c>
      <c r="E5" s="1" t="s">
        <v>112</v>
      </c>
      <c r="F5" s="1" t="s">
        <v>186</v>
      </c>
      <c r="G5" s="1" t="s">
        <v>167</v>
      </c>
      <c r="H5" s="1" t="s">
        <v>171</v>
      </c>
      <c r="I5" s="1" t="s">
        <v>193</v>
      </c>
      <c r="J5" s="1" t="s">
        <v>173</v>
      </c>
      <c r="K5" s="1" t="s">
        <v>193</v>
      </c>
      <c r="L5" s="1" t="s">
        <v>193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194</v>
      </c>
      <c r="R5" s="1" t="s">
        <v>178</v>
      </c>
      <c r="S5" s="1" t="s">
        <v>179</v>
      </c>
      <c r="T5" s="1" t="s">
        <v>185</v>
      </c>
    </row>
    <row r="6" s="1" customFormat="1" spans="1:20">
      <c r="A6" s="3">
        <v>16736073045</v>
      </c>
      <c r="B6" s="1" t="s">
        <v>186</v>
      </c>
      <c r="C6" s="1" t="s">
        <v>195</v>
      </c>
      <c r="D6" s="1" t="s">
        <v>196</v>
      </c>
      <c r="E6" s="1" t="s">
        <v>109</v>
      </c>
      <c r="F6" s="1" t="s">
        <v>186</v>
      </c>
      <c r="G6" s="1" t="s">
        <v>167</v>
      </c>
      <c r="H6" s="1" t="s">
        <v>171</v>
      </c>
      <c r="I6" s="1" t="s">
        <v>197</v>
      </c>
      <c r="J6" s="1" t="s">
        <v>173</v>
      </c>
      <c r="K6" s="1" t="s">
        <v>197</v>
      </c>
      <c r="L6" s="1" t="s">
        <v>197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198</v>
      </c>
      <c r="R6" s="1" t="s">
        <v>178</v>
      </c>
      <c r="S6" s="1" t="s">
        <v>179</v>
      </c>
      <c r="T6" s="1" t="s">
        <v>185</v>
      </c>
    </row>
    <row r="7" s="1" customFormat="1" spans="1:20">
      <c r="A7" s="3">
        <v>16736030433</v>
      </c>
      <c r="B7" s="1" t="s">
        <v>186</v>
      </c>
      <c r="C7" s="1" t="s">
        <v>199</v>
      </c>
      <c r="D7" s="1" t="s">
        <v>188</v>
      </c>
      <c r="E7" s="1" t="s">
        <v>106</v>
      </c>
      <c r="F7" s="1" t="s">
        <v>186</v>
      </c>
      <c r="G7" s="1" t="s">
        <v>167</v>
      </c>
      <c r="H7" s="1" t="s">
        <v>171</v>
      </c>
      <c r="I7" s="1" t="s">
        <v>189</v>
      </c>
      <c r="J7" s="1" t="s">
        <v>173</v>
      </c>
      <c r="K7" s="1" t="s">
        <v>189</v>
      </c>
      <c r="L7" s="1" t="s">
        <v>189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200</v>
      </c>
      <c r="R7" s="1" t="s">
        <v>178</v>
      </c>
      <c r="S7" s="1" t="s">
        <v>179</v>
      </c>
      <c r="T7" s="1" t="s">
        <v>185</v>
      </c>
    </row>
    <row r="8" s="1" customFormat="1" spans="1:20">
      <c r="A8" s="3">
        <v>16734348778</v>
      </c>
      <c r="B8" s="1" t="s">
        <v>186</v>
      </c>
      <c r="C8" s="1" t="s">
        <v>201</v>
      </c>
      <c r="D8" s="1" t="s">
        <v>202</v>
      </c>
      <c r="E8" s="1" t="s">
        <v>122</v>
      </c>
      <c r="F8" s="1" t="s">
        <v>186</v>
      </c>
      <c r="G8" s="1" t="s">
        <v>170</v>
      </c>
      <c r="H8" s="1" t="s">
        <v>171</v>
      </c>
      <c r="I8" s="1" t="s">
        <v>203</v>
      </c>
      <c r="J8" s="1" t="s">
        <v>173</v>
      </c>
      <c r="K8" s="1" t="s">
        <v>203</v>
      </c>
      <c r="L8" s="1" t="s">
        <v>203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204</v>
      </c>
      <c r="R8" s="1" t="s">
        <v>178</v>
      </c>
      <c r="S8" s="1" t="s">
        <v>179</v>
      </c>
      <c r="T8" s="1" t="s">
        <v>185</v>
      </c>
    </row>
    <row r="9" s="1" customFormat="1" spans="1:20">
      <c r="A9" s="3">
        <v>16728953477</v>
      </c>
      <c r="B9" s="1" t="s">
        <v>186</v>
      </c>
      <c r="C9" s="1" t="s">
        <v>205</v>
      </c>
      <c r="D9" s="1" t="s">
        <v>206</v>
      </c>
      <c r="E9" s="1" t="s">
        <v>101</v>
      </c>
      <c r="F9" s="1" t="s">
        <v>186</v>
      </c>
      <c r="G9" s="1" t="s">
        <v>167</v>
      </c>
      <c r="H9" s="1" t="s">
        <v>171</v>
      </c>
      <c r="I9" s="1" t="s">
        <v>207</v>
      </c>
      <c r="J9" s="1" t="s">
        <v>173</v>
      </c>
      <c r="K9" s="1" t="s">
        <v>207</v>
      </c>
      <c r="L9" s="1" t="s">
        <v>207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208</v>
      </c>
      <c r="R9" s="1" t="s">
        <v>178</v>
      </c>
      <c r="S9" s="1" t="s">
        <v>179</v>
      </c>
      <c r="T9" s="1" t="s">
        <v>185</v>
      </c>
    </row>
    <row r="10" s="1" customFormat="1" spans="1:20">
      <c r="A10" s="3">
        <v>16728410308</v>
      </c>
      <c r="B10" s="1" t="s">
        <v>209</v>
      </c>
      <c r="C10" s="1" t="s">
        <v>210</v>
      </c>
      <c r="D10" s="1" t="s">
        <v>211</v>
      </c>
      <c r="E10" s="1" t="s">
        <v>98</v>
      </c>
      <c r="F10" s="1" t="s">
        <v>209</v>
      </c>
      <c r="G10" s="1" t="s">
        <v>167</v>
      </c>
      <c r="H10" s="1" t="s">
        <v>171</v>
      </c>
      <c r="I10" s="1" t="s">
        <v>212</v>
      </c>
      <c r="J10" s="1" t="s">
        <v>173</v>
      </c>
      <c r="K10" s="1" t="s">
        <v>212</v>
      </c>
      <c r="L10" s="1" t="s">
        <v>212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213</v>
      </c>
      <c r="R10" s="1" t="s">
        <v>178</v>
      </c>
      <c r="S10" s="1" t="s">
        <v>179</v>
      </c>
      <c r="T10" s="1" t="s">
        <v>185</v>
      </c>
    </row>
    <row r="11" s="1" customFormat="1" spans="1:20">
      <c r="A11" s="3">
        <v>16727672759</v>
      </c>
      <c r="B11" s="1" t="s">
        <v>209</v>
      </c>
      <c r="C11" s="1" t="s">
        <v>214</v>
      </c>
      <c r="D11" s="1" t="s">
        <v>215</v>
      </c>
      <c r="E11" s="1" t="s">
        <v>83</v>
      </c>
      <c r="F11" s="1" t="s">
        <v>209</v>
      </c>
      <c r="G11" s="1" t="s">
        <v>186</v>
      </c>
      <c r="H11" s="1" t="s">
        <v>171</v>
      </c>
      <c r="I11" s="1" t="s">
        <v>216</v>
      </c>
      <c r="J11" s="1" t="s">
        <v>173</v>
      </c>
      <c r="K11" s="1" t="s">
        <v>216</v>
      </c>
      <c r="L11" s="1" t="s">
        <v>216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217</v>
      </c>
      <c r="R11" s="1" t="s">
        <v>178</v>
      </c>
      <c r="S11" s="1" t="s">
        <v>179</v>
      </c>
      <c r="T11" s="1" t="s">
        <v>185</v>
      </c>
    </row>
    <row r="12" s="1" customFormat="1" spans="1:20">
      <c r="A12" s="3">
        <v>16727630153</v>
      </c>
      <c r="B12" s="1" t="s">
        <v>209</v>
      </c>
      <c r="C12" s="1" t="s">
        <v>218</v>
      </c>
      <c r="D12" s="1" t="s">
        <v>219</v>
      </c>
      <c r="E12" s="1" t="s">
        <v>78</v>
      </c>
      <c r="F12" s="1" t="s">
        <v>209</v>
      </c>
      <c r="G12" s="1" t="s">
        <v>186</v>
      </c>
      <c r="H12" s="1" t="s">
        <v>171</v>
      </c>
      <c r="I12" s="1" t="s">
        <v>220</v>
      </c>
      <c r="J12" s="1" t="s">
        <v>173</v>
      </c>
      <c r="K12" s="1" t="s">
        <v>220</v>
      </c>
      <c r="L12" s="1" t="s">
        <v>220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221</v>
      </c>
      <c r="R12" s="1" t="s">
        <v>178</v>
      </c>
      <c r="S12" s="1" t="s">
        <v>179</v>
      </c>
      <c r="T12" s="1" t="s">
        <v>185</v>
      </c>
    </row>
    <row r="13" s="1" customFormat="1" spans="1:20">
      <c r="A13" s="3">
        <v>16726993257</v>
      </c>
      <c r="B13" s="1" t="s">
        <v>209</v>
      </c>
      <c r="C13" s="1" t="s">
        <v>222</v>
      </c>
      <c r="D13" s="1" t="s">
        <v>223</v>
      </c>
      <c r="E13" s="1" t="s">
        <v>75</v>
      </c>
      <c r="F13" s="1" t="s">
        <v>209</v>
      </c>
      <c r="G13" s="1" t="s">
        <v>186</v>
      </c>
      <c r="H13" s="1" t="s">
        <v>171</v>
      </c>
      <c r="I13" s="1" t="s">
        <v>224</v>
      </c>
      <c r="J13" s="1" t="s">
        <v>173</v>
      </c>
      <c r="K13" s="1" t="s">
        <v>224</v>
      </c>
      <c r="L13" s="1" t="s">
        <v>224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225</v>
      </c>
      <c r="R13" s="1" t="s">
        <v>178</v>
      </c>
      <c r="S13" s="1" t="s">
        <v>179</v>
      </c>
      <c r="T13" s="1" t="s">
        <v>226</v>
      </c>
    </row>
    <row r="14" s="1" customFormat="1" spans="1:20">
      <c r="A14" s="3">
        <v>16726964855</v>
      </c>
      <c r="B14" s="1" t="s">
        <v>209</v>
      </c>
      <c r="C14" s="1" t="s">
        <v>227</v>
      </c>
      <c r="D14" s="1" t="s">
        <v>228</v>
      </c>
      <c r="E14" s="1" t="s">
        <v>72</v>
      </c>
      <c r="F14" s="1" t="s">
        <v>209</v>
      </c>
      <c r="G14" s="1" t="s">
        <v>186</v>
      </c>
      <c r="H14" s="1" t="s">
        <v>171</v>
      </c>
      <c r="I14" s="1" t="s">
        <v>229</v>
      </c>
      <c r="J14" s="1" t="s">
        <v>173</v>
      </c>
      <c r="K14" s="1" t="s">
        <v>229</v>
      </c>
      <c r="L14" s="1" t="s">
        <v>229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230</v>
      </c>
      <c r="R14" s="1" t="s">
        <v>178</v>
      </c>
      <c r="S14" s="1" t="s">
        <v>179</v>
      </c>
      <c r="T14" s="1" t="s">
        <v>185</v>
      </c>
    </row>
    <row r="15" s="1" customFormat="1" spans="1:20">
      <c r="A15" s="3">
        <v>16726796085</v>
      </c>
      <c r="B15" s="1" t="s">
        <v>209</v>
      </c>
      <c r="C15" s="1" t="s">
        <v>231</v>
      </c>
      <c r="D15" s="1" t="s">
        <v>232</v>
      </c>
      <c r="E15" s="1" t="s">
        <v>66</v>
      </c>
      <c r="F15" s="1" t="s">
        <v>209</v>
      </c>
      <c r="G15" s="1" t="s">
        <v>186</v>
      </c>
      <c r="H15" s="1" t="s">
        <v>171</v>
      </c>
      <c r="I15" s="1" t="s">
        <v>233</v>
      </c>
      <c r="J15" s="1" t="s">
        <v>173</v>
      </c>
      <c r="K15" s="1" t="s">
        <v>233</v>
      </c>
      <c r="L15" s="1" t="s">
        <v>233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234</v>
      </c>
      <c r="R15" s="1" t="s">
        <v>178</v>
      </c>
      <c r="S15" s="1" t="s">
        <v>179</v>
      </c>
      <c r="T15" s="1" t="s">
        <v>185</v>
      </c>
    </row>
    <row r="16" s="1" customFormat="1" spans="1:20">
      <c r="A16" s="3">
        <v>16726758101</v>
      </c>
      <c r="B16" s="1" t="s">
        <v>209</v>
      </c>
      <c r="C16" s="1" t="s">
        <v>235</v>
      </c>
      <c r="D16" s="1" t="s">
        <v>236</v>
      </c>
      <c r="E16" s="1" t="s">
        <v>63</v>
      </c>
      <c r="F16" s="1" t="s">
        <v>209</v>
      </c>
      <c r="G16" s="1" t="s">
        <v>186</v>
      </c>
      <c r="H16" s="1" t="s">
        <v>171</v>
      </c>
      <c r="I16" s="1" t="s">
        <v>237</v>
      </c>
      <c r="J16" s="1" t="s">
        <v>173</v>
      </c>
      <c r="K16" s="1" t="s">
        <v>237</v>
      </c>
      <c r="L16" s="1" t="s">
        <v>237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238</v>
      </c>
      <c r="R16" s="1" t="s">
        <v>178</v>
      </c>
      <c r="S16" s="1" t="s">
        <v>179</v>
      </c>
      <c r="T16" s="1" t="s">
        <v>185</v>
      </c>
    </row>
    <row r="17" s="1" customFormat="1" spans="1:20">
      <c r="A17" s="3">
        <v>16726308117</v>
      </c>
      <c r="B17" s="1" t="s">
        <v>209</v>
      </c>
      <c r="C17" s="1" t="s">
        <v>239</v>
      </c>
      <c r="D17" s="1" t="s">
        <v>240</v>
      </c>
      <c r="E17" s="1" t="s">
        <v>60</v>
      </c>
      <c r="F17" s="1" t="s">
        <v>209</v>
      </c>
      <c r="G17" s="1" t="s">
        <v>186</v>
      </c>
      <c r="H17" s="1" t="s">
        <v>171</v>
      </c>
      <c r="I17" s="1" t="s">
        <v>241</v>
      </c>
      <c r="J17" s="1" t="s">
        <v>173</v>
      </c>
      <c r="K17" s="1" t="s">
        <v>241</v>
      </c>
      <c r="L17" s="1" t="s">
        <v>241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242</v>
      </c>
      <c r="R17" s="1" t="s">
        <v>178</v>
      </c>
      <c r="S17" s="1" t="s">
        <v>179</v>
      </c>
      <c r="T17" s="1" t="s">
        <v>185</v>
      </c>
    </row>
    <row r="18" s="1" customFormat="1" spans="1:20">
      <c r="A18" s="3">
        <v>16726186489</v>
      </c>
      <c r="B18" s="1" t="s">
        <v>209</v>
      </c>
      <c r="C18" s="1" t="s">
        <v>243</v>
      </c>
      <c r="D18" s="1" t="s">
        <v>244</v>
      </c>
      <c r="E18" s="1" t="s">
        <v>57</v>
      </c>
      <c r="F18" s="1" t="s">
        <v>209</v>
      </c>
      <c r="G18" s="1" t="s">
        <v>186</v>
      </c>
      <c r="H18" s="1" t="s">
        <v>171</v>
      </c>
      <c r="I18" s="1" t="s">
        <v>245</v>
      </c>
      <c r="J18" s="1" t="s">
        <v>173</v>
      </c>
      <c r="K18" s="1" t="s">
        <v>245</v>
      </c>
      <c r="L18" s="1" t="s">
        <v>245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246</v>
      </c>
      <c r="R18" s="1" t="s">
        <v>178</v>
      </c>
      <c r="S18" s="1" t="s">
        <v>179</v>
      </c>
      <c r="T18" s="1" t="s">
        <v>185</v>
      </c>
    </row>
    <row r="19" s="1" customFormat="1" spans="1:20">
      <c r="A19" s="3">
        <v>16726109997</v>
      </c>
      <c r="B19" s="1" t="s">
        <v>209</v>
      </c>
      <c r="C19" s="1" t="s">
        <v>247</v>
      </c>
      <c r="D19" s="1" t="s">
        <v>248</v>
      </c>
      <c r="E19" s="1" t="s">
        <v>56</v>
      </c>
      <c r="F19" s="1" t="s">
        <v>209</v>
      </c>
      <c r="G19" s="1" t="s">
        <v>186</v>
      </c>
      <c r="H19" s="1" t="s">
        <v>171</v>
      </c>
      <c r="I19" s="1" t="s">
        <v>249</v>
      </c>
      <c r="J19" s="1" t="s">
        <v>173</v>
      </c>
      <c r="K19" s="1" t="s">
        <v>249</v>
      </c>
      <c r="L19" s="1" t="s">
        <v>249</v>
      </c>
      <c r="M19" s="1" t="s">
        <v>174</v>
      </c>
      <c r="N19" s="1" t="s">
        <v>174</v>
      </c>
      <c r="O19" s="1" t="s">
        <v>175</v>
      </c>
      <c r="P19" s="1" t="s">
        <v>176</v>
      </c>
      <c r="Q19" s="1" t="s">
        <v>250</v>
      </c>
      <c r="R19" s="1" t="s">
        <v>178</v>
      </c>
      <c r="S19" s="1" t="s">
        <v>179</v>
      </c>
      <c r="T19" s="1" t="s">
        <v>185</v>
      </c>
    </row>
    <row r="20" s="1" customFormat="1" spans="1:20">
      <c r="A20" s="3">
        <v>16725758278</v>
      </c>
      <c r="B20" s="1" t="s">
        <v>209</v>
      </c>
      <c r="C20" s="1" t="s">
        <v>251</v>
      </c>
      <c r="D20" s="1" t="s">
        <v>252</v>
      </c>
      <c r="E20" s="1" t="s">
        <v>49</v>
      </c>
      <c r="F20" s="1" t="s">
        <v>209</v>
      </c>
      <c r="G20" s="1" t="s">
        <v>186</v>
      </c>
      <c r="H20" s="1" t="s">
        <v>171</v>
      </c>
      <c r="I20" s="1" t="s">
        <v>253</v>
      </c>
      <c r="J20" s="1" t="s">
        <v>173</v>
      </c>
      <c r="K20" s="1" t="s">
        <v>253</v>
      </c>
      <c r="L20" s="1" t="s">
        <v>253</v>
      </c>
      <c r="M20" s="1" t="s">
        <v>174</v>
      </c>
      <c r="N20" s="1" t="s">
        <v>174</v>
      </c>
      <c r="O20" s="1" t="s">
        <v>175</v>
      </c>
      <c r="P20" s="1" t="s">
        <v>176</v>
      </c>
      <c r="Q20" s="1" t="s">
        <v>254</v>
      </c>
      <c r="R20" s="1" t="s">
        <v>178</v>
      </c>
      <c r="S20" s="1" t="s">
        <v>179</v>
      </c>
      <c r="T20" s="1" t="s">
        <v>185</v>
      </c>
    </row>
    <row r="21" s="1" customFormat="1" spans="1:20">
      <c r="A21" s="3">
        <v>16725391893</v>
      </c>
      <c r="B21" s="1" t="s">
        <v>209</v>
      </c>
      <c r="C21" s="1" t="s">
        <v>255</v>
      </c>
      <c r="D21" s="1" t="s">
        <v>244</v>
      </c>
      <c r="E21" s="1" t="s">
        <v>46</v>
      </c>
      <c r="F21" s="1" t="s">
        <v>209</v>
      </c>
      <c r="G21" s="1" t="s">
        <v>186</v>
      </c>
      <c r="H21" s="1" t="s">
        <v>171</v>
      </c>
      <c r="I21" s="1" t="s">
        <v>245</v>
      </c>
      <c r="J21" s="1" t="s">
        <v>173</v>
      </c>
      <c r="K21" s="1" t="s">
        <v>245</v>
      </c>
      <c r="L21" s="1" t="s">
        <v>245</v>
      </c>
      <c r="M21" s="1" t="s">
        <v>174</v>
      </c>
      <c r="N21" s="1" t="s">
        <v>174</v>
      </c>
      <c r="O21" s="1" t="s">
        <v>175</v>
      </c>
      <c r="P21" s="1" t="s">
        <v>176</v>
      </c>
      <c r="Q21" s="1" t="s">
        <v>256</v>
      </c>
      <c r="R21" s="1" t="s">
        <v>178</v>
      </c>
      <c r="S21" s="1" t="s">
        <v>179</v>
      </c>
      <c r="T21" s="1" t="s">
        <v>185</v>
      </c>
    </row>
    <row r="22" s="1" customFormat="1" spans="1:20">
      <c r="A22" s="3">
        <v>16723569945</v>
      </c>
      <c r="B22" s="1" t="s">
        <v>257</v>
      </c>
      <c r="C22" s="1" t="s">
        <v>258</v>
      </c>
      <c r="D22" s="1" t="s">
        <v>259</v>
      </c>
      <c r="E22" s="1" t="s">
        <v>39</v>
      </c>
      <c r="F22" s="1" t="s">
        <v>257</v>
      </c>
      <c r="G22" s="1" t="s">
        <v>186</v>
      </c>
      <c r="H22" s="1" t="s">
        <v>171</v>
      </c>
      <c r="I22" s="1" t="s">
        <v>260</v>
      </c>
      <c r="J22" s="1" t="s">
        <v>173</v>
      </c>
      <c r="K22" s="1" t="s">
        <v>260</v>
      </c>
      <c r="L22" s="1" t="s">
        <v>260</v>
      </c>
      <c r="M22" s="1" t="s">
        <v>174</v>
      </c>
      <c r="N22" s="1" t="s">
        <v>174</v>
      </c>
      <c r="O22" s="1" t="s">
        <v>175</v>
      </c>
      <c r="P22" s="1" t="s">
        <v>176</v>
      </c>
      <c r="Q22" s="1" t="s">
        <v>261</v>
      </c>
      <c r="R22" s="1" t="s">
        <v>178</v>
      </c>
      <c r="S22" s="1" t="s">
        <v>179</v>
      </c>
      <c r="T22" s="1" t="s">
        <v>185</v>
      </c>
    </row>
    <row r="23" s="1" customFormat="1" spans="1:20">
      <c r="A23" s="3">
        <v>16722260600</v>
      </c>
      <c r="B23" s="1" t="s">
        <v>257</v>
      </c>
      <c r="C23" s="1" t="s">
        <v>262</v>
      </c>
      <c r="D23" s="1" t="s">
        <v>263</v>
      </c>
      <c r="E23" s="1" t="s">
        <v>94</v>
      </c>
      <c r="F23" s="1" t="s">
        <v>257</v>
      </c>
      <c r="G23" s="1" t="s">
        <v>167</v>
      </c>
      <c r="H23" s="1" t="s">
        <v>171</v>
      </c>
      <c r="I23" s="1" t="s">
        <v>264</v>
      </c>
      <c r="J23" s="1" t="s">
        <v>173</v>
      </c>
      <c r="K23" s="1" t="s">
        <v>264</v>
      </c>
      <c r="L23" s="1" t="s">
        <v>264</v>
      </c>
      <c r="M23" s="1" t="s">
        <v>174</v>
      </c>
      <c r="N23" s="1" t="s">
        <v>174</v>
      </c>
      <c r="O23" s="1" t="s">
        <v>175</v>
      </c>
      <c r="P23" s="1" t="s">
        <v>176</v>
      </c>
      <c r="Q23" s="1" t="s">
        <v>265</v>
      </c>
      <c r="R23" s="1" t="s">
        <v>178</v>
      </c>
      <c r="S23" s="1" t="s">
        <v>179</v>
      </c>
      <c r="T23" s="1" t="s">
        <v>185</v>
      </c>
    </row>
    <row r="24" s="1" customFormat="1" spans="1:20">
      <c r="A24" s="3">
        <v>16720852259</v>
      </c>
      <c r="B24" s="1" t="s">
        <v>257</v>
      </c>
      <c r="C24" s="1" t="s">
        <v>266</v>
      </c>
      <c r="D24" s="1" t="s">
        <v>267</v>
      </c>
      <c r="E24" s="1" t="s">
        <v>118</v>
      </c>
      <c r="F24" s="1" t="s">
        <v>257</v>
      </c>
      <c r="G24" s="1" t="s">
        <v>170</v>
      </c>
      <c r="H24" s="1" t="s">
        <v>171</v>
      </c>
      <c r="I24" s="1" t="s">
        <v>268</v>
      </c>
      <c r="J24" s="1" t="s">
        <v>173</v>
      </c>
      <c r="K24" s="1" t="s">
        <v>268</v>
      </c>
      <c r="L24" s="1" t="s">
        <v>268</v>
      </c>
      <c r="M24" s="1" t="s">
        <v>174</v>
      </c>
      <c r="N24" s="1" t="s">
        <v>174</v>
      </c>
      <c r="O24" s="1" t="s">
        <v>175</v>
      </c>
      <c r="P24" s="1" t="s">
        <v>176</v>
      </c>
      <c r="Q24" s="1" t="s">
        <v>269</v>
      </c>
      <c r="R24" s="1" t="s">
        <v>178</v>
      </c>
      <c r="S24" s="1" t="s">
        <v>179</v>
      </c>
      <c r="T24" s="1" t="s">
        <v>185</v>
      </c>
    </row>
    <row r="25" s="1" customFormat="1" spans="1:20">
      <c r="A25" s="3">
        <v>16695881788</v>
      </c>
      <c r="B25" s="1" t="s">
        <v>270</v>
      </c>
      <c r="C25" s="1" t="s">
        <v>271</v>
      </c>
      <c r="D25" s="1" t="s">
        <v>272</v>
      </c>
      <c r="E25" s="1" t="s">
        <v>91</v>
      </c>
      <c r="F25" s="1" t="s">
        <v>270</v>
      </c>
      <c r="G25" s="1" t="s">
        <v>167</v>
      </c>
      <c r="H25" s="1" t="s">
        <v>171</v>
      </c>
      <c r="I25" s="1" t="s">
        <v>273</v>
      </c>
      <c r="J25" s="1" t="s">
        <v>173</v>
      </c>
      <c r="K25" s="1" t="s">
        <v>273</v>
      </c>
      <c r="L25" s="1" t="s">
        <v>273</v>
      </c>
      <c r="M25" s="1" t="s">
        <v>174</v>
      </c>
      <c r="N25" s="1" t="s">
        <v>174</v>
      </c>
      <c r="O25" s="1" t="s">
        <v>175</v>
      </c>
      <c r="P25" s="1" t="s">
        <v>176</v>
      </c>
      <c r="Q25" s="1" t="s">
        <v>274</v>
      </c>
      <c r="R25" s="1" t="s">
        <v>178</v>
      </c>
      <c r="S25" s="1" t="s">
        <v>179</v>
      </c>
      <c r="T25" s="1" t="s">
        <v>185</v>
      </c>
    </row>
    <row r="26" s="1" customFormat="1" spans="1:20">
      <c r="A26" s="3">
        <v>16671095173</v>
      </c>
      <c r="B26" s="1" t="s">
        <v>275</v>
      </c>
      <c r="C26" s="1" t="s">
        <v>276</v>
      </c>
      <c r="D26" s="1" t="s">
        <v>267</v>
      </c>
      <c r="E26" s="1" t="s">
        <v>36</v>
      </c>
      <c r="F26" s="1" t="s">
        <v>277</v>
      </c>
      <c r="G26" s="1" t="s">
        <v>186</v>
      </c>
      <c r="H26" s="1" t="s">
        <v>171</v>
      </c>
      <c r="I26" s="1" t="s">
        <v>278</v>
      </c>
      <c r="J26" s="1" t="s">
        <v>173</v>
      </c>
      <c r="K26" s="1" t="s">
        <v>278</v>
      </c>
      <c r="L26" s="1" t="s">
        <v>278</v>
      </c>
      <c r="M26" s="1" t="s">
        <v>174</v>
      </c>
      <c r="N26" s="1" t="s">
        <v>174</v>
      </c>
      <c r="O26" s="1" t="s">
        <v>175</v>
      </c>
      <c r="P26" s="1" t="s">
        <v>176</v>
      </c>
      <c r="Q26" s="1" t="s">
        <v>279</v>
      </c>
      <c r="R26" s="1" t="s">
        <v>178</v>
      </c>
      <c r="S26" s="1" t="s">
        <v>179</v>
      </c>
      <c r="T26" s="1" t="s">
        <v>185</v>
      </c>
    </row>
    <row r="27" s="1" customFormat="1" spans="1:20">
      <c r="A27" s="3">
        <v>16609764017</v>
      </c>
      <c r="B27" s="1" t="s">
        <v>280</v>
      </c>
      <c r="C27" s="1" t="s">
        <v>281</v>
      </c>
      <c r="D27" s="1" t="s">
        <v>282</v>
      </c>
      <c r="E27" s="1" t="s">
        <v>30</v>
      </c>
      <c r="F27" s="1" t="s">
        <v>257</v>
      </c>
      <c r="G27" s="1" t="s">
        <v>186</v>
      </c>
      <c r="H27" s="1" t="s">
        <v>171</v>
      </c>
      <c r="I27" s="1" t="s">
        <v>283</v>
      </c>
      <c r="J27" s="1" t="s">
        <v>173</v>
      </c>
      <c r="K27" s="1" t="s">
        <v>283</v>
      </c>
      <c r="L27" s="1" t="s">
        <v>283</v>
      </c>
      <c r="M27" s="1" t="s">
        <v>174</v>
      </c>
      <c r="N27" s="1" t="s">
        <v>174</v>
      </c>
      <c r="O27" s="1" t="s">
        <v>175</v>
      </c>
      <c r="P27" s="1" t="s">
        <v>176</v>
      </c>
      <c r="Q27" s="1" t="s">
        <v>284</v>
      </c>
      <c r="R27" s="1" t="s">
        <v>178</v>
      </c>
      <c r="S27" s="1" t="s">
        <v>179</v>
      </c>
      <c r="T27" s="1" t="s">
        <v>185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2021-11-08T02:08:17Z</dcterms:created>
  <dcterms:modified xsi:type="dcterms:W3CDTF">2021-11-08T02:27:20Z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EC8099E4216E40199375971141AB2188</vt:lpwstr>
  </property>
  <property fmtid="{D5CDD505-2E9C-101B-9397-08002B2CF9AE}" pid="3" name="KSOProductBuildVer">
    <vt:lpwstr>2052-11.1.0.11045</vt:lpwstr>
  </property>
</Properties>
</file>