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<sst xmlns="http://schemas.openxmlformats.org/spreadsheetml/2006/main" count="321" uniqueCount="151">
  <si>
    <t>去哪儿网酒店预付对账单</t>
  </si>
  <si>
    <t>供应商名称：</t>
  </si>
  <si>
    <t>港丰国际</t>
  </si>
  <si>
    <t>结算周期：</t>
  </si>
  <si>
    <t>2021-11-01至2021-11-07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</si>
  <si>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</si>
  <si>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</si>
  <si>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</si>
  <si>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</si>
  <si>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</si>
  <si>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</si>
  <si>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</si>
  <si>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</si>
  <si>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</si>
  <si>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</si>
  <si>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</si>
  <si>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</si>
  <si>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</si>
  <si>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</si>
  <si>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</si>
  <si>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¥2,879.00</t>
  </si>
  <si>
    <t>¥1,564.00</t>
  </si>
  <si>
    <t>¥99.00</t>
  </si>
  <si>
    <t>¥1,216.00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</si>
  <si>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</si>
  <si>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</si>
  <si>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</si>
  <si>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</si>
  <si>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</si>
  <si>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</si>
  <si>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</si>
  <si>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</si>
  <si>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</si>
  <si>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</si>
  <si>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</si>
  <si>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</si>
  <si>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</si>
  <si>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</si>
  <si>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</si>
  <si>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</si>
  <si>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</si>
  <si>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</si>
  <si>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</si>
  <si>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</si>
  <si>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</si>
  <si>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</si>
  <si>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</si>
  <si>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</si>
  <si>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</si>
  <si>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</si>
  <si>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</si>
  <si>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</si>
  <si>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</si>
  <si>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</si>
  <si>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</si>
  <si>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</si>
  <si>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</si>
  <si>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</si>
  <si>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</si>
  <si>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</si>
  <si>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</si>
  <si>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</si>
  <si>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</si>
  <si>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</si>
  <si>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</si>
  <si>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</si>
  <si>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</si>
  <si>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</si>
  <si>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</si>
  <si>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</si>
  <si>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702806537206</t>
  </si>
  <si>
    <t>2288902</t>
  </si>
  <si>
    <t>酒店预付</t>
  </si>
  <si>
    <t>否</t>
  </si>
  <si>
    <t>普通</t>
  </si>
  <si>
    <t>179442794</t>
  </si>
  <si>
    <t>洛杉矶大道喜来登酒店</t>
  </si>
  <si>
    <t>1619975</t>
  </si>
  <si>
    <t>ZHONG/XUANYI</t>
  </si>
  <si>
    <t>2021-11-04</t>
  </si>
  <si>
    <t>2021-12-15</t>
  </si>
  <si>
    <t>2021-12-17</t>
  </si>
  <si>
    <t>2021-11-04 06:59:26</t>
  </si>
  <si>
    <t>Traditional King Bed room</t>
  </si>
  <si>
    <t>WEBSITE</t>
  </si>
  <si>
    <t>702806398094</t>
  </si>
  <si>
    <t>2289791</t>
  </si>
  <si>
    <t>158595974</t>
  </si>
  <si>
    <t>环球大道奥兰多大酒店</t>
  </si>
  <si>
    <t>MU/LIN</t>
  </si>
  <si>
    <t>2021-11-05</t>
  </si>
  <si>
    <t>2021-11-06</t>
  </si>
  <si>
    <t>¥405.00</t>
  </si>
  <si>
    <t>¥38.00</t>
  </si>
  <si>
    <t>¥367.00</t>
  </si>
  <si>
    <t>Standard Double/Double</t>
  </si>
  <si>
    <t>702803937918</t>
  </si>
  <si>
    <t>2287312</t>
  </si>
  <si>
    <t>221941157</t>
  </si>
  <si>
    <t>澳门威尼斯人</t>
  </si>
  <si>
    <t>YU/CHIAHUA</t>
  </si>
  <si>
    <t>2021-11-01</t>
  </si>
  <si>
    <t>2021-11-07</t>
  </si>
  <si>
    <t>¥910.00</t>
  </si>
  <si>
    <t>¥61.00</t>
  </si>
  <si>
    <t>¥849.00</t>
  </si>
  <si>
    <t>Bella Deluxe Suite</t>
  </si>
  <si>
    <t>合计</t>
  </si>
  <si>
    <t/>
  </si>
  <si>
    <t>¥1,315.00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</si>
  <si>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</si>
  <si>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</si>
  <si>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</si>
  <si>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</si>
  <si>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</si>
  <si>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</si>
  <si>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</si>
  <si>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</si>
  <si>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</si>
  <si>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A211109112408481</t>
  </si>
  <si>
    <r>
      <t>总计：</t>
    </r>
    <r>
      <rPr>
        <sz val="10"/>
        <rFont val="Arial"/>
        <charset val="134"/>
      </rPr>
      <t>1216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</si>
  <si>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</si>
  <si>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</si>
  <si>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</si>
  <si>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</si>
  <si>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</si>
  <si>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</si>
  <si>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</si>
  <si>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</si>
  <si>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</si>
  <si>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</si>
  <si>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</si>
  <si>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</si>
  <si>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</si>
  <si>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</si>
  <si>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</si>
  <si>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</si>
  <si>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奥兰多环球大道贝蒙特套房酒店</t>
  </si>
  <si>
    <t>MU LIN</t>
  </si>
  <si>
    <t>退房日周结</t>
  </si>
  <si>
    <t>367.00</t>
  </si>
  <si>
    <t>RMB</t>
  </si>
  <si>
    <t>0</t>
  </si>
  <si>
    <t>0.00</t>
  </si>
  <si>
    <t>去哪儿直连</t>
  </si>
  <si>
    <t>2021-11-04 21:52:35</t>
  </si>
  <si>
    <t>汇智国际旅游发展有限公司</t>
  </si>
  <si>
    <t>直连</t>
  </si>
  <si>
    <t>YU CHIAHUA</t>
  </si>
  <si>
    <t>849.00</t>
  </si>
  <si>
    <t>2021-11-01 18:54:34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</si>
</sst>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1" borderId="12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30" borderId="10" applyNumberFormat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21</v>
      </c>
      <c r="S2" s="12" t="s">
        <v>21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84</v>
      </c>
      <c r="AG4" t="s">
        <v>73</v>
      </c>
      <c r="AH4" t="s">
        <v>19</v>
      </c>
    </row>
    <row r="5" customHeight="1" spans="1:32">
      <c r="A5" s="10" t="s">
        <v>107</v>
      </c>
      <c r="B5" s="10"/>
      <c r="C5" s="10" t="s">
        <v>108</v>
      </c>
      <c r="D5" s="10"/>
      <c r="E5" s="10"/>
      <c r="F5" s="10"/>
      <c r="G5" s="10" t="s">
        <v>108</v>
      </c>
      <c r="H5" s="10" t="s">
        <v>108</v>
      </c>
      <c r="I5" s="10" t="s">
        <v>108</v>
      </c>
      <c r="J5" s="10" t="s">
        <v>108</v>
      </c>
      <c r="K5" s="10" t="s">
        <v>108</v>
      </c>
      <c r="L5" s="10" t="s">
        <v>108</v>
      </c>
      <c r="M5" s="10" t="s">
        <v>108</v>
      </c>
      <c r="N5" s="10" t="s">
        <v>108</v>
      </c>
      <c r="O5" s="10" t="s">
        <v>108</v>
      </c>
      <c r="P5" s="10" t="s">
        <v>108</v>
      </c>
      <c r="Q5" s="10"/>
      <c r="R5" s="13" t="s">
        <v>20</v>
      </c>
      <c r="S5" s="13" t="s">
        <v>21</v>
      </c>
      <c r="T5" s="10" t="s">
        <v>108</v>
      </c>
      <c r="U5" s="13"/>
      <c r="V5" s="13" t="s">
        <v>109</v>
      </c>
      <c r="W5" s="13" t="s">
        <v>22</v>
      </c>
      <c r="X5" s="13"/>
      <c r="Y5" s="13"/>
      <c r="Z5" s="13"/>
      <c r="AA5" s="10"/>
      <c r="AB5" s="13"/>
      <c r="AC5" s="10"/>
      <c r="AD5" s="10" t="s">
        <v>108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</v>
      </c>
      <c r="B1" s="4" t="s">
        <v>111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112</v>
      </c>
      <c r="H1" s="4" t="s">
        <v>113</v>
      </c>
      <c r="I1" s="4" t="s">
        <v>13</v>
      </c>
      <c r="J1" s="4" t="s">
        <v>17</v>
      </c>
      <c r="K1" s="4" t="s">
        <v>18</v>
      </c>
      <c r="L1" s="9" t="s">
        <v>114</v>
      </c>
      <c r="M1" s="4" t="s">
        <v>115</v>
      </c>
      <c r="N1" s="4" t="s">
        <v>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118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85</v>
      </c>
      <c r="B3" s="7" t="s">
        <v>90</v>
      </c>
      <c r="C3" s="7" t="s">
        <v>91</v>
      </c>
      <c r="D3" s="3">
        <v>367</v>
      </c>
      <c r="E3" t="str">
        <f>VLOOKUP(A3,HOP!A:L,12,0)</f>
        <v>367.00</v>
      </c>
      <c r="F3" t="str">
        <f>VLOOKUP(A3,HOP!A:C,3,0)</f>
        <v>2289791</v>
      </c>
      <c r="G3">
        <f>D3-E3</f>
        <v>0</v>
      </c>
      <c r="H3" t="str">
        <f>$H$1&amp;F3</f>
        <v>，2289791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102</v>
      </c>
      <c r="D4" s="3">
        <v>849</v>
      </c>
      <c r="E4" t="str">
        <f>VLOOKUP(A4,HOP!A:L,12,0)</f>
        <v>849.00</v>
      </c>
      <c r="F4" t="str">
        <f>VLOOKUP(A4,HOP!A:C,3,0)</f>
        <v>2287312</v>
      </c>
      <c r="G4">
        <f>D4-E4</f>
        <v>0</v>
      </c>
      <c r="H4" t="str">
        <f>$H$1&amp;F4</f>
        <v>，2287312</v>
      </c>
      <c r="I4" t="str">
        <f>VLOOKUP(A4,HOP!A:T,20,0)</f>
        <v>直连</v>
      </c>
    </row>
    <row r="6" spans="4:4">
      <c r="D6" s="3">
        <f>SUM(D2:D5)</f>
        <v>1216</v>
      </c>
    </row>
    <row r="7" ht="14.25" spans="4:4">
      <c r="D7" s="8" t="s">
        <v>23</v>
      </c>
    </row>
    <row r="9" spans="1:1">
      <c r="A9" t="s">
        <v>119</v>
      </c>
    </row>
    <row r="10" spans="1:1">
      <c r="A10" s="5" t="s">
        <v>120</v>
      </c>
    </row>
  </sheetData>
  <autoFilter ref="A1:I4">
    <filterColumn colId="3">
      <customFilters>
        <customFilter operator="equal" val="367.00"/>
        <customFilter operator="equal" val="849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G20" sqref="G20"/>
    </sheetView>
  </sheetViews>
  <sheetFormatPr defaultColWidth="9.14285714285714" defaultRowHeight="12.75" outlineLevelRow="2"/>
  <cols>
    <col min="1" max="2" width="9.14285714285714" style="1"/>
    <col min="3" max="3" width="12.5714285714286" style="1" customWidth="1"/>
    <col min="4" max="16383" width="9.14285714285714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1" t="s">
        <v>85</v>
      </c>
      <c r="B2" s="1" t="s">
        <v>79</v>
      </c>
      <c r="C2" s="1" t="s">
        <v>86</v>
      </c>
      <c r="D2" s="1" t="s">
        <v>137</v>
      </c>
      <c r="E2" s="1" t="s">
        <v>138</v>
      </c>
      <c r="F2" s="1" t="s">
        <v>90</v>
      </c>
      <c r="G2" s="1" t="s">
        <v>91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73</v>
      </c>
      <c r="S2" s="1" t="s">
        <v>146</v>
      </c>
      <c r="T2" s="1" t="s">
        <v>147</v>
      </c>
    </row>
    <row r="3" s="1" customFormat="1" spans="1:20">
      <c r="A3" s="1" t="s">
        <v>96</v>
      </c>
      <c r="B3" s="1" t="s">
        <v>101</v>
      </c>
      <c r="C3" s="1" t="s">
        <v>97</v>
      </c>
      <c r="D3" s="1" t="s">
        <v>99</v>
      </c>
      <c r="E3" s="1" t="s">
        <v>148</v>
      </c>
      <c r="F3" s="1" t="s">
        <v>91</v>
      </c>
      <c r="G3" s="1" t="s">
        <v>102</v>
      </c>
      <c r="H3" s="1" t="s">
        <v>139</v>
      </c>
      <c r="I3" s="1" t="s">
        <v>149</v>
      </c>
      <c r="J3" s="1" t="s">
        <v>141</v>
      </c>
      <c r="K3" s="1" t="s">
        <v>149</v>
      </c>
      <c r="L3" s="1" t="s">
        <v>149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150</v>
      </c>
      <c r="R3" s="1" t="s">
        <v>73</v>
      </c>
      <c r="S3" s="1" t="s">
        <v>146</v>
      </c>
      <c r="T3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2021-11-09T03:22:38Z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5C202921B12840889338AD2997545D2A</vt:lpwstr>
  </property>
</Properties>
</file>