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<sst xmlns="http://schemas.openxmlformats.org/spreadsheetml/2006/main" count="472" uniqueCount="183">
  <si>
    <t>去哪儿网酒店预付对账单</t>
  </si>
  <si>
    <t>供应商名称：</t>
  </si>
  <si>
    <t>趣悠游</t>
  </si>
  <si>
    <t>结算周期：</t>
  </si>
  <si>
    <t>2021-11-01至2021-11-07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</si>
  <si>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</si>
  <si>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</si>
  <si>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</si>
  <si>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</si>
  <si>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</si>
  <si>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</si>
  <si>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</si>
  <si>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</si>
  <si>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</si>
  <si>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</si>
  <si>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</si>
  <si>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</si>
  <si>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</si>
  <si>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</si>
  <si>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</si>
  <si>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¥8,285.00</t>
  </si>
  <si>
    <t>¥647.00</t>
  </si>
  <si>
    <t>-¥38.45</t>
  </si>
  <si>
    <t>¥7,599.55</t>
  </si>
  <si>
    <t>分类信息</t>
  </si>
  <si>
    <t>业务类型</t>
  </si>
  <si>
    <t>酒店预付（点击查看明细）</t>
  </si>
  <si>
    <t>¥7,638.00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</si>
  <si>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</si>
  <si>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</si>
  <si>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</si>
  <si>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</si>
  <si>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</si>
  <si>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</si>
  <si>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</si>
  <si>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</si>
  <si>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</si>
  <si>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</si>
  <si>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</si>
  <si>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</si>
  <si>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</si>
  <si>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</si>
  <si>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</si>
  <si>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</si>
  <si>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</si>
  <si>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</si>
  <si>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</si>
  <si>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</si>
  <si>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</si>
  <si>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</si>
  <si>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</si>
  <si>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</si>
  <si>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</si>
  <si>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</si>
  <si>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</si>
  <si>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</si>
  <si>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</si>
  <si>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</si>
  <si>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</si>
  <si>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</si>
  <si>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</si>
  <si>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</si>
  <si>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</si>
  <si>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</si>
  <si>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</si>
  <si>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</si>
  <si>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</si>
  <si>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</si>
  <si>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</si>
  <si>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</si>
  <si>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</si>
  <si>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702771674355</t>
  </si>
  <si>
    <t>2269262</t>
  </si>
  <si>
    <t>酒店预付</t>
  </si>
  <si>
    <t>否</t>
  </si>
  <si>
    <t>普通</t>
  </si>
  <si>
    <t>221879777</t>
  </si>
  <si>
    <t>坎昆万豪度假酒店</t>
  </si>
  <si>
    <t>1626188</t>
  </si>
  <si>
    <t>JIN/MENGYA|GAO/YANG</t>
  </si>
  <si>
    <t>2021-09-30</t>
  </si>
  <si>
    <t>2021-10-30</t>
  </si>
  <si>
    <t>2021-11-02</t>
  </si>
  <si>
    <t>¥2,469.00</t>
  </si>
  <si>
    <t>¥165.00</t>
  </si>
  <si>
    <t>¥2,304.00</t>
  </si>
  <si>
    <t>Resort View King room with Balcony</t>
  </si>
  <si>
    <t>WEBSITE</t>
  </si>
  <si>
    <t>702771832188</t>
  </si>
  <si>
    <t>2269244</t>
  </si>
  <si>
    <t>ZHAO/YULEI</t>
  </si>
  <si>
    <t>2021-10-29</t>
  </si>
  <si>
    <t>¥3,632.00</t>
  </si>
  <si>
    <t>¥278.00</t>
  </si>
  <si>
    <t>¥3,354.00</t>
  </si>
  <si>
    <t>Room, 2 Double Beds, Balcony, Partial Ocean View</t>
  </si>
  <si>
    <t>702804925878</t>
  </si>
  <si>
    <t>2287858</t>
  </si>
  <si>
    <t>197289803</t>
  </si>
  <si>
    <t>曼谷 JW 万豪酒店</t>
  </si>
  <si>
    <t>DENG/YUHAO</t>
  </si>
  <si>
    <t>2021-11-03</t>
  </si>
  <si>
    <t>¥481.00</t>
  </si>
  <si>
    <t>¥46.00</t>
  </si>
  <si>
    <t>¥435.00</t>
  </si>
  <si>
    <t>Deluxe Room</t>
  </si>
  <si>
    <t>702805968511</t>
  </si>
  <si>
    <t>2288210</t>
  </si>
  <si>
    <t>2021-11-04</t>
  </si>
  <si>
    <t>¥482.00</t>
  </si>
  <si>
    <t>¥436.00</t>
  </si>
  <si>
    <t>702804428766</t>
  </si>
  <si>
    <t>2287692</t>
  </si>
  <si>
    <t>238555685</t>
  </si>
  <si>
    <t>明月温泉会馆</t>
  </si>
  <si>
    <t>Yeh/Shih ting</t>
  </si>
  <si>
    <t>2021-11-06</t>
  </si>
  <si>
    <t>2021-11-07</t>
  </si>
  <si>
    <t>¥1,221.00</t>
  </si>
  <si>
    <t>¥112.00</t>
  </si>
  <si>
    <t>¥1,109.00</t>
  </si>
  <si>
    <t>superior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</si>
  <si>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</si>
  <si>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</si>
  <si>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</si>
  <si>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</si>
  <si>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</si>
  <si>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</si>
  <si>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</si>
  <si>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</si>
  <si>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</si>
  <si>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chase_deduct_AD4x211107145117824</t>
  </si>
  <si>
    <t>702742988780</t>
  </si>
  <si>
    <t>1615646</t>
  </si>
  <si>
    <t>赔付-房费追回</t>
  </si>
  <si>
    <t>--</t>
  </si>
  <si>
    <t>生成追赔task#追赔系统-预付扣款直连#</t>
  </si>
  <si>
    <t>NOH2021110711171541884</t>
  </si>
  <si>
    <t>返现日期</t>
  </si>
  <si>
    <t>，</t>
  </si>
  <si>
    <r>
      <t>本期扣款</t>
    </r>
    <r>
      <rPr>
        <sz val="10"/>
        <rFont val="Arial"/>
        <charset val="134"/>
      </rPr>
      <t>38.45</t>
    </r>
    <r>
      <rPr>
        <sz val="10"/>
        <rFont val="宋体"/>
        <charset val="134"/>
      </rPr>
      <t>元</t>
    </r>
  </si>
  <si>
    <t>A211109112908481</t>
  </si>
  <si>
    <t>A211109112929481</t>
  </si>
  <si>
    <r>
      <t>总计：</t>
    </r>
    <r>
      <rPr>
        <sz val="10"/>
        <rFont val="Arial"/>
        <charset val="134"/>
      </rPr>
      <t>7599.55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</si>
  <si>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</si>
  <si>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</si>
  <si>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</si>
  <si>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</si>
  <si>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</si>
  <si>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</si>
  <si>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</si>
  <si>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</si>
  <si>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</si>
  <si>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</si>
  <si>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</si>
  <si>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</si>
  <si>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</si>
  <si>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</si>
  <si>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</si>
  <si>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</si>
  <si>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曼谷JW万豪酒店</t>
  </si>
  <si>
    <t>DENG YUHAO</t>
  </si>
  <si>
    <t>退房日周结</t>
  </si>
  <si>
    <t>436.00</t>
  </si>
  <si>
    <t>RMB</t>
  </si>
  <si>
    <t>0</t>
  </si>
  <si>
    <t>0.00</t>
  </si>
  <si>
    <t>趣悠游国际直连</t>
  </si>
  <si>
    <t>2021-11-04 12:32:24</t>
  </si>
  <si>
    <t>广州汇登信息科技有限公司</t>
  </si>
  <si>
    <t>直采</t>
  </si>
  <si>
    <t>435.00</t>
  </si>
  <si>
    <t>2021-11-03 15:50:25</t>
  </si>
  <si>
    <t>Yeh Shih ting</t>
  </si>
  <si>
    <t>1109.00</t>
  </si>
  <si>
    <t>2021-11-02 11:37:32</t>
  </si>
  <si>
    <t>直连</t>
  </si>
  <si>
    <t>JIN MENGYA,GAO YANG</t>
  </si>
  <si>
    <t>2304.00</t>
  </si>
  <si>
    <t>2021-09-30 02:47:23</t>
  </si>
  <si>
    <t>ZHAO YULEI</t>
  </si>
  <si>
    <t>3354.00</t>
  </si>
  <si>
    <t>2021-09-30 01:12:51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</si>
</sst>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1" borderId="16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35" fillId="23" borderId="1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76</v>
      </c>
      <c r="H3" s="7" t="s">
        <v>77</v>
      </c>
      <c r="I3" s="7" t="s">
        <v>78</v>
      </c>
      <c r="J3" s="7" t="s">
        <v>2</v>
      </c>
      <c r="K3" s="7" t="s">
        <v>90</v>
      </c>
      <c r="L3" s="7">
        <v>1</v>
      </c>
      <c r="M3" s="7">
        <v>4</v>
      </c>
      <c r="N3" s="7" t="s">
        <v>80</v>
      </c>
      <c r="O3" s="7" t="s">
        <v>91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82</v>
      </c>
      <c r="O4" s="7" t="s">
        <v>82</v>
      </c>
      <c r="P4" s="7" t="s">
        <v>101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98</v>
      </c>
      <c r="H5" s="7" t="s">
        <v>99</v>
      </c>
      <c r="I5" s="7" t="s">
        <v>78</v>
      </c>
      <c r="J5" s="7" t="s">
        <v>2</v>
      </c>
      <c r="K5" s="7" t="s">
        <v>100</v>
      </c>
      <c r="L5" s="7">
        <v>1</v>
      </c>
      <c r="M5" s="7">
        <v>1</v>
      </c>
      <c r="N5" s="7" t="s">
        <v>101</v>
      </c>
      <c r="O5" s="7" t="s">
        <v>101</v>
      </c>
      <c r="P5" s="7" t="s">
        <v>108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103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105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82</v>
      </c>
      <c r="O6" s="7" t="s">
        <v>116</v>
      </c>
      <c r="P6" s="7" t="s">
        <v>117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customHeight="1" spans="1:32">
      <c r="A7" s="10" t="s">
        <v>122</v>
      </c>
      <c r="B7" s="10"/>
      <c r="C7" s="10" t="s">
        <v>123</v>
      </c>
      <c r="D7" s="10"/>
      <c r="E7" s="10"/>
      <c r="F7" s="10"/>
      <c r="G7" s="10" t="s">
        <v>123</v>
      </c>
      <c r="H7" s="10" t="s">
        <v>123</v>
      </c>
      <c r="I7" s="10" t="s">
        <v>123</v>
      </c>
      <c r="J7" s="10" t="s">
        <v>123</v>
      </c>
      <c r="K7" s="10" t="s">
        <v>123</v>
      </c>
      <c r="L7" s="10" t="s">
        <v>123</v>
      </c>
      <c r="M7" s="10" t="s">
        <v>123</v>
      </c>
      <c r="N7" s="10" t="s">
        <v>123</v>
      </c>
      <c r="O7" s="10" t="s">
        <v>123</v>
      </c>
      <c r="P7" s="10" t="s">
        <v>123</v>
      </c>
      <c r="Q7" s="10"/>
      <c r="R7" s="13" t="s">
        <v>20</v>
      </c>
      <c r="S7" s="13" t="s">
        <v>19</v>
      </c>
      <c r="T7" s="10" t="s">
        <v>123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123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</v>
      </c>
      <c r="B1" s="4" t="s">
        <v>125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126</v>
      </c>
      <c r="H1" s="4" t="s">
        <v>127</v>
      </c>
      <c r="I1" s="4" t="s">
        <v>13</v>
      </c>
      <c r="J1" s="4" t="s">
        <v>17</v>
      </c>
      <c r="K1" s="4" t="s">
        <v>18</v>
      </c>
      <c r="L1" s="11" t="s">
        <v>128</v>
      </c>
      <c r="M1" s="4" t="s">
        <v>129</v>
      </c>
      <c r="N1" s="4" t="s">
        <v>130</v>
      </c>
    </row>
    <row r="2" ht="14.25" customHeight="1" spans="1:256">
      <c r="A2" s="6" t="s">
        <v>131</v>
      </c>
      <c r="B2" s="7" t="s">
        <v>132</v>
      </c>
      <c r="C2" s="7" t="s">
        <v>133</v>
      </c>
      <c r="D2" s="7" t="s">
        <v>2</v>
      </c>
      <c r="E2" s="7" t="s">
        <v>75</v>
      </c>
      <c r="F2" s="7" t="s">
        <v>74</v>
      </c>
      <c r="G2" s="7" t="s">
        <v>117</v>
      </c>
      <c r="H2" s="7" t="s">
        <v>134</v>
      </c>
      <c r="I2" s="12" t="s">
        <v>22</v>
      </c>
      <c r="J2" s="12" t="s">
        <v>19</v>
      </c>
      <c r="K2" s="12" t="s">
        <v>22</v>
      </c>
      <c r="L2" s="7" t="s">
        <v>135</v>
      </c>
      <c r="M2" s="7" t="s">
        <v>136</v>
      </c>
      <c r="N2" s="7" t="s">
        <v>137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122</v>
      </c>
      <c r="B3" s="10" t="s">
        <v>123</v>
      </c>
      <c r="C3" s="10" t="s">
        <v>123</v>
      </c>
      <c r="D3" s="10" t="s">
        <v>123</v>
      </c>
      <c r="E3" s="10"/>
      <c r="F3" s="10"/>
      <c r="G3" s="10" t="s">
        <v>123</v>
      </c>
      <c r="H3" s="10" t="s">
        <v>123</v>
      </c>
      <c r="I3" s="13" t="s">
        <v>22</v>
      </c>
      <c r="J3" s="13"/>
      <c r="K3" s="13"/>
      <c r="L3" s="10"/>
      <c r="M3" s="10" t="s">
        <v>123</v>
      </c>
      <c r="N3" t="s">
        <v>123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139</v>
      </c>
    </row>
    <row r="2" ht="14.25" customHeight="1" spans="1:9">
      <c r="A2" s="6" t="s">
        <v>71</v>
      </c>
      <c r="B2" s="7" t="s">
        <v>81</v>
      </c>
      <c r="C2" s="7" t="s">
        <v>82</v>
      </c>
      <c r="D2" s="3">
        <v>2304</v>
      </c>
      <c r="E2" t="str">
        <f>VLOOKUP(A2,HOP!A:L,12,0)</f>
        <v>2304.00</v>
      </c>
      <c r="F2" t="str">
        <f>VLOOKUP(A2,HOP!A:C,3,0)</f>
        <v>2269262</v>
      </c>
      <c r="G2">
        <f>D2-E2</f>
        <v>0</v>
      </c>
      <c r="H2" t="str">
        <f>$H$1&amp;F2</f>
        <v>，2269262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91</v>
      </c>
      <c r="C3" s="7" t="s">
        <v>82</v>
      </c>
      <c r="D3" s="3">
        <v>3354</v>
      </c>
      <c r="E3" t="str">
        <f>VLOOKUP(A3,HOP!A:L,12,0)</f>
        <v>3354.00</v>
      </c>
      <c r="F3" t="str">
        <f>VLOOKUP(A3,HOP!A:C,3,0)</f>
        <v>2269244</v>
      </c>
      <c r="G3">
        <f>D3-E3</f>
        <v>0</v>
      </c>
      <c r="H3" t="str">
        <f>$H$1&amp;F3</f>
        <v>，2269244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82</v>
      </c>
      <c r="C4" s="7" t="s">
        <v>101</v>
      </c>
      <c r="D4" s="3">
        <v>435</v>
      </c>
      <c r="E4" t="str">
        <f>VLOOKUP(A4,HOP!A:L,12,0)</f>
        <v>435.00</v>
      </c>
      <c r="F4" t="str">
        <f>VLOOKUP(A4,HOP!A:C,3,0)</f>
        <v>2287858</v>
      </c>
      <c r="G4">
        <f>D4-E4</f>
        <v>0</v>
      </c>
      <c r="H4" t="str">
        <f>$H$1&amp;F4</f>
        <v>，2287858</v>
      </c>
      <c r="I4" t="str">
        <f>VLOOKUP(A4,HOP!A:T,20,0)</f>
        <v>直采</v>
      </c>
    </row>
    <row r="5" ht="14.25" customHeight="1" spans="1:9">
      <c r="A5" s="6" t="s">
        <v>106</v>
      </c>
      <c r="B5" s="7" t="s">
        <v>101</v>
      </c>
      <c r="C5" s="7" t="s">
        <v>108</v>
      </c>
      <c r="D5" s="3">
        <v>436</v>
      </c>
      <c r="E5" t="str">
        <f>VLOOKUP(A5,HOP!A:L,12,0)</f>
        <v>436.00</v>
      </c>
      <c r="F5" t="str">
        <f>VLOOKUP(A5,HOP!A:C,3,0)</f>
        <v>2288210</v>
      </c>
      <c r="G5">
        <f>D5-E5</f>
        <v>0</v>
      </c>
      <c r="H5" t="str">
        <f>$H$1&amp;F5</f>
        <v>，2288210</v>
      </c>
      <c r="I5" t="str">
        <f>VLOOKUP(A5,HOP!A:T,20,0)</f>
        <v>直采</v>
      </c>
    </row>
    <row r="6" ht="14.25" customHeight="1" spans="1:9">
      <c r="A6" s="6" t="s">
        <v>111</v>
      </c>
      <c r="B6" s="7" t="s">
        <v>116</v>
      </c>
      <c r="C6" s="7" t="s">
        <v>117</v>
      </c>
      <c r="D6" s="3">
        <v>1109</v>
      </c>
      <c r="E6" t="str">
        <f>VLOOKUP(A6,HOP!A:L,12,0)</f>
        <v>1109.00</v>
      </c>
      <c r="F6" t="str">
        <f>VLOOKUP(A6,HOP!A:C,3,0)</f>
        <v>2287692</v>
      </c>
      <c r="G6">
        <f>D6-E6</f>
        <v>0</v>
      </c>
      <c r="H6" t="str">
        <f>$H$1&amp;F6</f>
        <v>，2287692</v>
      </c>
      <c r="I6" t="str">
        <f>VLOOKUP(A6,HOP!A:T,20,0)</f>
        <v>直连</v>
      </c>
    </row>
    <row r="7" spans="1:10">
      <c r="A7" s="43" t="s">
        <v>132</v>
      </c>
      <c r="D7" s="8">
        <v>-38.45</v>
      </c>
      <c r="E7" t="e">
        <f>VLOOKUP(A7,HOP!A:L,12,0)</f>
        <v>#N/A</v>
      </c>
      <c r="F7">
        <v>2239629</v>
      </c>
      <c r="G7" t="e">
        <f>D7-E7</f>
        <v>#N/A</v>
      </c>
      <c r="H7" t="str">
        <f>$H$1&amp;F7</f>
        <v>，2239629</v>
      </c>
      <c r="I7" t="e">
        <f>VLOOKUP(A7,HOP!A:T,20,0)</f>
        <v>#N/A</v>
      </c>
      <c r="J7" s="5" t="s">
        <v>140</v>
      </c>
    </row>
    <row r="9" spans="4:4">
      <c r="D9" s="3">
        <f>SUM(D2:D8)</f>
        <v>7599.55</v>
      </c>
    </row>
    <row r="10" ht="14.25" spans="4:4">
      <c r="D10" s="9" t="s">
        <v>23</v>
      </c>
    </row>
    <row r="12" spans="1:3">
      <c r="A12" t="s">
        <v>141</v>
      </c>
      <c r="C12">
        <v>871</v>
      </c>
    </row>
    <row r="13" spans="1:3">
      <c r="A13" t="s">
        <v>142</v>
      </c>
      <c r="C13">
        <v>6728.55</v>
      </c>
    </row>
    <row r="14" spans="1:3">
      <c r="A14" s="5" t="s">
        <v>143</v>
      </c>
      <c r="C14">
        <f>SUM(C12:C13)</f>
        <v>7599.55</v>
      </c>
    </row>
  </sheetData>
  <autoFilter ref="A1:I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C42" sqref="C42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spans="1:20">
      <c r="A2" s="1" t="s">
        <v>106</v>
      </c>
      <c r="B2" s="1" t="s">
        <v>101</v>
      </c>
      <c r="C2" s="1" t="s">
        <v>107</v>
      </c>
      <c r="D2" s="1" t="s">
        <v>160</v>
      </c>
      <c r="E2" s="1" t="s">
        <v>161</v>
      </c>
      <c r="F2" s="1" t="s">
        <v>101</v>
      </c>
      <c r="G2" s="1" t="s">
        <v>108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74</v>
      </c>
      <c r="S2" s="1" t="s">
        <v>169</v>
      </c>
      <c r="T2" s="1" t="s">
        <v>170</v>
      </c>
    </row>
    <row r="3" s="1" customFormat="1" spans="1:20">
      <c r="A3" s="1" t="s">
        <v>96</v>
      </c>
      <c r="B3" s="1" t="s">
        <v>82</v>
      </c>
      <c r="C3" s="1" t="s">
        <v>97</v>
      </c>
      <c r="D3" s="1" t="s">
        <v>160</v>
      </c>
      <c r="E3" s="1" t="s">
        <v>161</v>
      </c>
      <c r="F3" s="1" t="s">
        <v>82</v>
      </c>
      <c r="G3" s="1" t="s">
        <v>101</v>
      </c>
      <c r="H3" s="1" t="s">
        <v>162</v>
      </c>
      <c r="I3" s="1" t="s">
        <v>171</v>
      </c>
      <c r="J3" s="1" t="s">
        <v>164</v>
      </c>
      <c r="K3" s="1" t="s">
        <v>171</v>
      </c>
      <c r="L3" s="1" t="s">
        <v>171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172</v>
      </c>
      <c r="R3" s="1" t="s">
        <v>74</v>
      </c>
      <c r="S3" s="1" t="s">
        <v>169</v>
      </c>
      <c r="T3" s="1" t="s">
        <v>170</v>
      </c>
    </row>
    <row r="4" s="1" customFormat="1" spans="1:20">
      <c r="A4" s="1" t="s">
        <v>111</v>
      </c>
      <c r="B4" s="1" t="s">
        <v>82</v>
      </c>
      <c r="C4" s="1" t="s">
        <v>112</v>
      </c>
      <c r="D4" s="1" t="s">
        <v>114</v>
      </c>
      <c r="E4" s="1" t="s">
        <v>173</v>
      </c>
      <c r="F4" s="1" t="s">
        <v>116</v>
      </c>
      <c r="G4" s="1" t="s">
        <v>117</v>
      </c>
      <c r="H4" s="1" t="s">
        <v>162</v>
      </c>
      <c r="I4" s="1" t="s">
        <v>174</v>
      </c>
      <c r="J4" s="1" t="s">
        <v>164</v>
      </c>
      <c r="K4" s="1" t="s">
        <v>174</v>
      </c>
      <c r="L4" s="1" t="s">
        <v>174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175</v>
      </c>
      <c r="R4" s="1" t="s">
        <v>74</v>
      </c>
      <c r="S4" s="1" t="s">
        <v>169</v>
      </c>
      <c r="T4" s="1" t="s">
        <v>176</v>
      </c>
    </row>
    <row r="5" s="1" customFormat="1" spans="1:20">
      <c r="A5" s="1" t="s">
        <v>71</v>
      </c>
      <c r="B5" s="1" t="s">
        <v>80</v>
      </c>
      <c r="C5" s="1" t="s">
        <v>72</v>
      </c>
      <c r="D5" s="1" t="s">
        <v>77</v>
      </c>
      <c r="E5" s="1" t="s">
        <v>177</v>
      </c>
      <c r="F5" s="1" t="s">
        <v>81</v>
      </c>
      <c r="G5" s="1" t="s">
        <v>82</v>
      </c>
      <c r="H5" s="1" t="s">
        <v>162</v>
      </c>
      <c r="I5" s="1" t="s">
        <v>178</v>
      </c>
      <c r="J5" s="1" t="s">
        <v>164</v>
      </c>
      <c r="K5" s="1" t="s">
        <v>178</v>
      </c>
      <c r="L5" s="1" t="s">
        <v>178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179</v>
      </c>
      <c r="R5" s="1" t="s">
        <v>74</v>
      </c>
      <c r="S5" s="1" t="s">
        <v>169</v>
      </c>
      <c r="T5" s="1" t="s">
        <v>176</v>
      </c>
    </row>
    <row r="6" s="1" customFormat="1" spans="1:20">
      <c r="A6" s="1" t="s">
        <v>88</v>
      </c>
      <c r="B6" s="1" t="s">
        <v>80</v>
      </c>
      <c r="C6" s="1" t="s">
        <v>89</v>
      </c>
      <c r="D6" s="1" t="s">
        <v>77</v>
      </c>
      <c r="E6" s="1" t="s">
        <v>180</v>
      </c>
      <c r="F6" s="1" t="s">
        <v>91</v>
      </c>
      <c r="G6" s="1" t="s">
        <v>82</v>
      </c>
      <c r="H6" s="1" t="s">
        <v>162</v>
      </c>
      <c r="I6" s="1" t="s">
        <v>181</v>
      </c>
      <c r="J6" s="1" t="s">
        <v>164</v>
      </c>
      <c r="K6" s="1" t="s">
        <v>181</v>
      </c>
      <c r="L6" s="1" t="s">
        <v>181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182</v>
      </c>
      <c r="R6" s="1" t="s">
        <v>74</v>
      </c>
      <c r="S6" s="1" t="s">
        <v>169</v>
      </c>
      <c r="T6" s="1" t="s">
        <v>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2021-11-09T03:28:25Z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956E3BE3FD324E0E9EDDE2AA71F59ABD</vt:lpwstr>
  </property>
</Properties>
</file>