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1"/>
  </bookViews>
  <sheets>
    <sheet name="billdetail" sheetId="1" r:id="rId1"/>
    <sheet name="对账" sheetId="2" r:id="rId2"/>
    <sheet name="HOP" sheetId="3" r:id="rId3"/>
  </sheets>
  <definedNames>
    <definedName name="_xlnm._FilterDatabase" localSheetId="1" hidden="1">对账!$A$1:$I$20</definedName>
  </definedNames>
  <calcPr calcId="144525" concurrentCalc="0"/>
</workbook>
</file>

<file path=xl/sharedStrings.xml><?xml version="1.0" encoding="utf-8"?>
<sst xmlns="http://schemas.openxmlformats.org/spreadsheetml/2006/main" count="847" uniqueCount="200">
  <si>
    <t>同程旅行对账单
(账期：20211101-20211107)</t>
  </si>
  <si>
    <t>应付房费总金额</t>
  </si>
  <si>
    <t>应付罚金总金额</t>
  </si>
  <si>
    <t>调整项</t>
  </si>
  <si>
    <t>币种</t>
  </si>
  <si>
    <t>应付合计</t>
  </si>
  <si>
    <t>6973.00</t>
  </si>
  <si>
    <t>0.00</t>
  </si>
  <si>
    <t>CNY</t>
  </si>
  <si>
    <t>英德璞驿酒店</t>
  </si>
  <si>
    <t/>
  </si>
  <si>
    <t>小计:532.00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</si>
  <si>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</si>
  <si>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</si>
  <si>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</si>
  <si>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</si>
  <si>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</si>
  <si>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</si>
  <si>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</si>
  <si>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</si>
  <si>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</si>
  <si>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</si>
  <si>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1193142016</t>
  </si>
  <si>
    <t>刘杨</t>
  </si>
  <si>
    <t>峰云奢享套房</t>
  </si>
  <si>
    <t>2021/11/06</t>
  </si>
  <si>
    <t>2021/11/07</t>
  </si>
  <si>
    <t>1.00</t>
  </si>
  <si>
    <t>532.00</t>
  </si>
  <si>
    <t>贵阳溪山里酒店</t>
  </si>
  <si>
    <t>小计:1215.00</t>
  </si>
  <si>
    <t>1206713845</t>
  </si>
  <si>
    <t>169733</t>
  </si>
  <si>
    <t>宋承豪</t>
  </si>
  <si>
    <t>高级精致房</t>
  </si>
  <si>
    <t>2021/11/02</t>
  </si>
  <si>
    <t>2021/11/03</t>
  </si>
  <si>
    <t>405.00</t>
  </si>
  <si>
    <t>郁远鸣</t>
  </si>
  <si>
    <t>符浩然</t>
  </si>
  <si>
    <t>广州白云宾馆</t>
  </si>
  <si>
    <t>小计:571.00</t>
  </si>
  <si>
    <t>1206695487</t>
  </si>
  <si>
    <t>F21K020014</t>
  </si>
  <si>
    <t>王宏波</t>
  </si>
  <si>
    <t>豪华大床房</t>
  </si>
  <si>
    <t>2021/11/05</t>
  </si>
  <si>
    <t>571.00</t>
  </si>
  <si>
    <t>维也纳国际酒店(肇庆七星岩星湖景区店)</t>
  </si>
  <si>
    <t>小计:2058.00</t>
  </si>
  <si>
    <t>1204723359</t>
  </si>
  <si>
    <t>吴柳宁</t>
  </si>
  <si>
    <t>湖景大床房</t>
  </si>
  <si>
    <t>2021/10/31</t>
  </si>
  <si>
    <t>2021/11/01</t>
  </si>
  <si>
    <t>298.00</t>
  </si>
  <si>
    <t>詹传华</t>
  </si>
  <si>
    <t>1205121653</t>
  </si>
  <si>
    <t>李建才</t>
  </si>
  <si>
    <t>1209562894</t>
  </si>
  <si>
    <t>张毓</t>
  </si>
  <si>
    <t>2021/11/04</t>
  </si>
  <si>
    <t>299.00</t>
  </si>
  <si>
    <t>1211490271</t>
  </si>
  <si>
    <t>李锋学</t>
  </si>
  <si>
    <t>289.00</t>
  </si>
  <si>
    <t>1211521314</t>
  </si>
  <si>
    <t>杨芳</t>
  </si>
  <si>
    <t>1211822671</t>
  </si>
  <si>
    <t>陈文东</t>
  </si>
  <si>
    <t>山景双床房</t>
  </si>
  <si>
    <t>287.00</t>
  </si>
  <si>
    <t>椰风金隆酒店(琼海银海路旗舰店)</t>
  </si>
  <si>
    <t>小计:536.00</t>
  </si>
  <si>
    <t>1204611951</t>
  </si>
  <si>
    <t>郝江涛</t>
  </si>
  <si>
    <t>豪华双床房</t>
  </si>
  <si>
    <t>2.00</t>
  </si>
  <si>
    <t>536.00</t>
  </si>
  <si>
    <t>东莞V+国际青年人才公寓</t>
  </si>
  <si>
    <t>小计:91.00</t>
  </si>
  <si>
    <t>1208238607</t>
  </si>
  <si>
    <t>余福彬</t>
  </si>
  <si>
    <t>单人主题房</t>
  </si>
  <si>
    <t>91.00</t>
  </si>
  <si>
    <t>广州知祥酒店公寓</t>
  </si>
  <si>
    <t>小计:173.00</t>
  </si>
  <si>
    <t>1205976012</t>
  </si>
  <si>
    <t>李子安</t>
  </si>
  <si>
    <t>标准大床房</t>
  </si>
  <si>
    <t>173.00</t>
  </si>
  <si>
    <t>杭州陆羽君澜度假酒店</t>
  </si>
  <si>
    <t>小计:372.00</t>
  </si>
  <si>
    <t>1210552180</t>
  </si>
  <si>
    <t>2111050016</t>
  </si>
  <si>
    <t>刘向栋</t>
  </si>
  <si>
    <t>标准双床房</t>
  </si>
  <si>
    <t>372.00</t>
  </si>
  <si>
    <t>舟山新海景大酒店</t>
  </si>
  <si>
    <t>小计:330.00</t>
  </si>
  <si>
    <t>1203932129</t>
  </si>
  <si>
    <t>李慧慧</t>
  </si>
  <si>
    <t>高级大床房</t>
  </si>
  <si>
    <t>178.00</t>
  </si>
  <si>
    <t>1207203437</t>
  </si>
  <si>
    <t>任奇晓</t>
  </si>
  <si>
    <t>商务双床房</t>
  </si>
  <si>
    <t>152.00</t>
  </si>
  <si>
    <t>长沙金麓郁锦香酒店</t>
  </si>
  <si>
    <t>小计:1095.00</t>
  </si>
  <si>
    <t>1207409002</t>
  </si>
  <si>
    <t>2111020037</t>
  </si>
  <si>
    <t>刘冬冬</t>
  </si>
  <si>
    <t>270.00</t>
  </si>
  <si>
    <t>1208056481</t>
  </si>
  <si>
    <t>2111030013</t>
  </si>
  <si>
    <t>胡立长</t>
  </si>
  <si>
    <t>高级双床房</t>
  </si>
  <si>
    <t>273.00</t>
  </si>
  <si>
    <t>1208270518</t>
  </si>
  <si>
    <t>李军</t>
  </si>
  <si>
    <t>1209153971</t>
  </si>
  <si>
    <t>2111040008</t>
  </si>
  <si>
    <t>279.00</t>
  </si>
  <si>
    <t>，</t>
  </si>
  <si>
    <t>202111020819320025</t>
  </si>
  <si>
    <t>202111031552240025</t>
  </si>
  <si>
    <t>202111011638530020</t>
  </si>
  <si>
    <t>A211109165507481</t>
  </si>
  <si>
    <t>i211109165428 房集：1479元</t>
  </si>
  <si>
    <t>总计：6973元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</si>
  <si>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</si>
  <si>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</si>
  <si>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</si>
  <si>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</si>
  <si>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</si>
  <si>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</si>
  <si>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</si>
  <si>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</si>
  <si>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</si>
  <si>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</si>
  <si>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</si>
  <si>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</si>
  <si>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</si>
  <si>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</si>
  <si>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</si>
  <si>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</si>
  <si>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</si>
  <si>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</si>
  <si>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2021-11-06</t>
  </si>
  <si>
    <t>2291503</t>
  </si>
  <si>
    <t>2021-11-07</t>
  </si>
  <si>
    <t>退房日周结</t>
  </si>
  <si>
    <t>RMB</t>
  </si>
  <si>
    <t>0</t>
  </si>
  <si>
    <t>同程艺龙国内酒店EBK</t>
  </si>
  <si>
    <t>2021-11-06 18:40:47</t>
  </si>
  <si>
    <t>否</t>
  </si>
  <si>
    <t>广州汇登信息科技有限公司</t>
  </si>
  <si>
    <t>直采</t>
  </si>
  <si>
    <t>2291192</t>
  </si>
  <si>
    <t>2021-11-06 13:08:29</t>
  </si>
  <si>
    <t>2291158</t>
  </si>
  <si>
    <t>2021-11-06 11:44:56</t>
  </si>
  <si>
    <t>2021-11-05</t>
  </si>
  <si>
    <t>2290467</t>
  </si>
  <si>
    <t>2021-11-05 16:21:29</t>
  </si>
  <si>
    <t>2021-11-04</t>
  </si>
  <si>
    <t>2289633</t>
  </si>
  <si>
    <t>2021-11-04 19:35:09</t>
  </si>
  <si>
    <t>2289067</t>
  </si>
  <si>
    <t>2021-11-04 11:14:53</t>
  </si>
  <si>
    <t>2021-11-03</t>
  </si>
  <si>
    <t>2288404</t>
  </si>
  <si>
    <t>2021-11-03 16:58:34</t>
  </si>
  <si>
    <t>2288234</t>
  </si>
  <si>
    <t>2021-11-03 12:15:48</t>
  </si>
  <si>
    <t>2021-11-02</t>
  </si>
  <si>
    <t>2288074</t>
  </si>
  <si>
    <t>2021-11-02 22:38:14</t>
  </si>
  <si>
    <t>2287946</t>
  </si>
  <si>
    <t>2021-11-02 18:25:31</t>
  </si>
  <si>
    <t>2287612</t>
  </si>
  <si>
    <t>2021-11-02 09:02:46</t>
  </si>
  <si>
    <t>2021-10-31</t>
  </si>
  <si>
    <t>2286849</t>
  </si>
  <si>
    <t>2021-11-01</t>
  </si>
  <si>
    <t>2021-10-31 22:52:34</t>
  </si>
  <si>
    <t>2286574</t>
  </si>
  <si>
    <t>吴柳宁,詹传华</t>
  </si>
  <si>
    <t>596.00</t>
  </si>
  <si>
    <t>2021-10-31 14:26:35</t>
  </si>
  <si>
    <t>2286518</t>
  </si>
  <si>
    <t>2021-10-31 12:59:35</t>
  </si>
  <si>
    <t>2021-10-30</t>
  </si>
  <si>
    <t>2286267</t>
  </si>
  <si>
    <t>2021-10-31 08:09:52</t>
  </si>
  <si>
    <t>2021-10-21</t>
  </si>
  <si>
    <t>2281148</t>
  </si>
  <si>
    <t>2021-10-21 12:42:57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</si>
</sst>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12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11" borderId="3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20" fillId="19" borderId="4" applyNumberFormat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0" fontId="3" fillId="0" borderId="0" xfId="0" applyFont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50"/>
  <sheetViews>
    <sheetView workbookViewId="0">
      <selection activeCell="F6" sqref="F6"/>
    </sheetView>
  </sheetViews>
  <sheetFormatPr defaultColWidth="11" defaultRowHeight="14.25"/>
  <sheetData>
    <row r="1" ht="39" spans="2:2">
      <c r="B1" s="6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7</v>
      </c>
      <c r="E6" s="5" t="s">
        <v>8</v>
      </c>
      <c r="F6" s="5" t="s">
        <v>6</v>
      </c>
    </row>
    <row r="9" spans="2:12">
      <c r="B9" s="3" t="s">
        <v>9</v>
      </c>
      <c r="C9" s="3" t="s">
        <v>10</v>
      </c>
      <c r="D9" s="3" t="s">
        <v>10</v>
      </c>
      <c r="E9" s="3" t="s">
        <v>10</v>
      </c>
      <c r="F9" s="3" t="s">
        <v>11</v>
      </c>
      <c r="G9" s="3" t="s">
        <v>10</v>
      </c>
      <c r="H9" s="3" t="s">
        <v>10</v>
      </c>
      <c r="I9" s="3" t="s">
        <v>10</v>
      </c>
      <c r="J9" s="3" t="s">
        <v>10</v>
      </c>
      <c r="K9" s="3" t="s">
        <v>10</v>
      </c>
      <c r="L9" s="3" t="s">
        <v>10</v>
      </c>
    </row>
    <row r="10" spans="2:11">
      <c r="B10" s="3" t="s">
        <v>12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  <c r="J10" s="3" t="s">
        <v>4</v>
      </c>
      <c r="K10" s="3" t="s">
        <v>20</v>
      </c>
    </row>
    <row r="11" spans="2:11">
      <c r="B11" t="s">
        <v>21</v>
      </c>
      <c r="C11" t="s">
        <v>22</v>
      </c>
      <c r="D11" t="s">
        <v>10</v>
      </c>
      <c r="E11" t="s">
        <v>23</v>
      </c>
      <c r="F11" t="s">
        <v>24</v>
      </c>
      <c r="G11" t="s">
        <v>25</v>
      </c>
      <c r="H11" t="s">
        <v>26</v>
      </c>
      <c r="I11" t="s">
        <v>27</v>
      </c>
      <c r="J11" t="s">
        <v>8</v>
      </c>
      <c r="K11" t="s">
        <v>28</v>
      </c>
    </row>
    <row r="12" spans="2:12">
      <c r="B12" s="3" t="s">
        <v>29</v>
      </c>
      <c r="C12" s="3" t="s">
        <v>10</v>
      </c>
      <c r="D12" s="3" t="s">
        <v>10</v>
      </c>
      <c r="E12" s="3" t="s">
        <v>10</v>
      </c>
      <c r="F12" s="3" t="s">
        <v>30</v>
      </c>
      <c r="G12" s="3" t="s">
        <v>10</v>
      </c>
      <c r="H12" s="3" t="s">
        <v>10</v>
      </c>
      <c r="I12" s="3" t="s">
        <v>10</v>
      </c>
      <c r="J12" s="3" t="s">
        <v>10</v>
      </c>
      <c r="K12" s="3" t="s">
        <v>10</v>
      </c>
      <c r="L12" s="3" t="s">
        <v>10</v>
      </c>
    </row>
    <row r="13" spans="2:11">
      <c r="B13" s="3" t="s">
        <v>12</v>
      </c>
      <c r="C13" s="3" t="s">
        <v>13</v>
      </c>
      <c r="D13" s="3" t="s">
        <v>14</v>
      </c>
      <c r="E13" s="3" t="s">
        <v>15</v>
      </c>
      <c r="F13" s="3" t="s">
        <v>16</v>
      </c>
      <c r="G13" s="3" t="s">
        <v>17</v>
      </c>
      <c r="H13" s="3" t="s">
        <v>18</v>
      </c>
      <c r="I13" s="3" t="s">
        <v>19</v>
      </c>
      <c r="J13" s="3" t="s">
        <v>4</v>
      </c>
      <c r="K13" s="3" t="s">
        <v>20</v>
      </c>
    </row>
    <row r="14" spans="2:11">
      <c r="B14" t="s">
        <v>21</v>
      </c>
      <c r="C14" t="s">
        <v>31</v>
      </c>
      <c r="D14" t="s">
        <v>32</v>
      </c>
      <c r="E14" t="s">
        <v>33</v>
      </c>
      <c r="F14" t="s">
        <v>34</v>
      </c>
      <c r="G14" t="s">
        <v>35</v>
      </c>
      <c r="H14" t="s">
        <v>36</v>
      </c>
      <c r="I14" t="s">
        <v>27</v>
      </c>
      <c r="J14" t="s">
        <v>8</v>
      </c>
      <c r="K14" t="s">
        <v>37</v>
      </c>
    </row>
    <row r="15" spans="2:11">
      <c r="B15" t="s">
        <v>21</v>
      </c>
      <c r="C15" t="s">
        <v>31</v>
      </c>
      <c r="D15" t="s">
        <v>32</v>
      </c>
      <c r="E15" t="s">
        <v>38</v>
      </c>
      <c r="F15" t="s">
        <v>34</v>
      </c>
      <c r="G15" t="s">
        <v>35</v>
      </c>
      <c r="H15" t="s">
        <v>36</v>
      </c>
      <c r="I15" t="s">
        <v>27</v>
      </c>
      <c r="J15" t="s">
        <v>8</v>
      </c>
      <c r="K15" t="s">
        <v>37</v>
      </c>
    </row>
    <row r="16" spans="2:11">
      <c r="B16" t="s">
        <v>21</v>
      </c>
      <c r="C16" t="s">
        <v>31</v>
      </c>
      <c r="D16" t="s">
        <v>32</v>
      </c>
      <c r="E16" t="s">
        <v>39</v>
      </c>
      <c r="F16" t="s">
        <v>34</v>
      </c>
      <c r="G16" t="s">
        <v>35</v>
      </c>
      <c r="H16" t="s">
        <v>36</v>
      </c>
      <c r="I16" t="s">
        <v>27</v>
      </c>
      <c r="J16" t="s">
        <v>8</v>
      </c>
      <c r="K16" t="s">
        <v>37</v>
      </c>
    </row>
    <row r="17" spans="2:12">
      <c r="B17" s="3" t="s">
        <v>40</v>
      </c>
      <c r="C17" s="3" t="s">
        <v>10</v>
      </c>
      <c r="D17" s="3" t="s">
        <v>10</v>
      </c>
      <c r="E17" s="3" t="s">
        <v>10</v>
      </c>
      <c r="F17" s="3" t="s">
        <v>41</v>
      </c>
      <c r="G17" s="3" t="s">
        <v>10</v>
      </c>
      <c r="H17" s="3" t="s">
        <v>10</v>
      </c>
      <c r="I17" s="3" t="s">
        <v>10</v>
      </c>
      <c r="J17" s="3" t="s">
        <v>10</v>
      </c>
      <c r="K17" s="3" t="s">
        <v>10</v>
      </c>
      <c r="L17" s="3" t="s">
        <v>10</v>
      </c>
    </row>
    <row r="18" spans="2:11">
      <c r="B18" s="3" t="s">
        <v>12</v>
      </c>
      <c r="C18" s="3" t="s">
        <v>13</v>
      </c>
      <c r="D18" s="3" t="s">
        <v>14</v>
      </c>
      <c r="E18" s="3" t="s">
        <v>15</v>
      </c>
      <c r="F18" s="3" t="s">
        <v>16</v>
      </c>
      <c r="G18" s="3" t="s">
        <v>17</v>
      </c>
      <c r="H18" s="3" t="s">
        <v>18</v>
      </c>
      <c r="I18" s="3" t="s">
        <v>19</v>
      </c>
      <c r="J18" s="3" t="s">
        <v>4</v>
      </c>
      <c r="K18" s="3" t="s">
        <v>20</v>
      </c>
    </row>
    <row r="19" spans="2:11">
      <c r="B19" t="s">
        <v>21</v>
      </c>
      <c r="C19" t="s">
        <v>42</v>
      </c>
      <c r="D19" t="s">
        <v>43</v>
      </c>
      <c r="E19" t="s">
        <v>44</v>
      </c>
      <c r="F19" t="s">
        <v>45</v>
      </c>
      <c r="G19" t="s">
        <v>46</v>
      </c>
      <c r="H19" t="s">
        <v>25</v>
      </c>
      <c r="I19" t="s">
        <v>27</v>
      </c>
      <c r="J19" t="s">
        <v>8</v>
      </c>
      <c r="K19" t="s">
        <v>47</v>
      </c>
    </row>
    <row r="20" spans="2:12">
      <c r="B20" s="3" t="s">
        <v>48</v>
      </c>
      <c r="C20" s="3" t="s">
        <v>10</v>
      </c>
      <c r="D20" s="3" t="s">
        <v>10</v>
      </c>
      <c r="E20" s="3" t="s">
        <v>10</v>
      </c>
      <c r="F20" s="3" t="s">
        <v>49</v>
      </c>
      <c r="G20" s="3" t="s">
        <v>10</v>
      </c>
      <c r="H20" s="3" t="s">
        <v>10</v>
      </c>
      <c r="I20" s="3" t="s">
        <v>10</v>
      </c>
      <c r="J20" s="3" t="s">
        <v>10</v>
      </c>
      <c r="K20" s="3" t="s">
        <v>10</v>
      </c>
      <c r="L20" s="3" t="s">
        <v>10</v>
      </c>
    </row>
    <row r="21" spans="2:11">
      <c r="B21" s="3" t="s">
        <v>12</v>
      </c>
      <c r="C21" s="3" t="s">
        <v>13</v>
      </c>
      <c r="D21" s="3" t="s">
        <v>14</v>
      </c>
      <c r="E21" s="3" t="s">
        <v>15</v>
      </c>
      <c r="F21" s="3" t="s">
        <v>16</v>
      </c>
      <c r="G21" s="3" t="s">
        <v>17</v>
      </c>
      <c r="H21" s="3" t="s">
        <v>18</v>
      </c>
      <c r="I21" s="3" t="s">
        <v>19</v>
      </c>
      <c r="J21" s="3" t="s">
        <v>4</v>
      </c>
      <c r="K21" s="3" t="s">
        <v>20</v>
      </c>
    </row>
    <row r="22" spans="2:11">
      <c r="B22" t="s">
        <v>21</v>
      </c>
      <c r="C22" t="s">
        <v>50</v>
      </c>
      <c r="D22" t="s">
        <v>10</v>
      </c>
      <c r="E22" t="s">
        <v>51</v>
      </c>
      <c r="F22" t="s">
        <v>52</v>
      </c>
      <c r="G22" t="s">
        <v>53</v>
      </c>
      <c r="H22" t="s">
        <v>54</v>
      </c>
      <c r="I22" t="s">
        <v>27</v>
      </c>
      <c r="J22" t="s">
        <v>8</v>
      </c>
      <c r="K22" t="s">
        <v>55</v>
      </c>
    </row>
    <row r="23" spans="2:11">
      <c r="B23" t="s">
        <v>21</v>
      </c>
      <c r="C23" t="s">
        <v>50</v>
      </c>
      <c r="D23" t="s">
        <v>10</v>
      </c>
      <c r="E23" t="s">
        <v>56</v>
      </c>
      <c r="F23" t="s">
        <v>52</v>
      </c>
      <c r="G23" t="s">
        <v>53</v>
      </c>
      <c r="H23" t="s">
        <v>54</v>
      </c>
      <c r="I23" t="s">
        <v>27</v>
      </c>
      <c r="J23" t="s">
        <v>8</v>
      </c>
      <c r="K23" t="s">
        <v>55</v>
      </c>
    </row>
    <row r="24" spans="2:11">
      <c r="B24" t="s">
        <v>21</v>
      </c>
      <c r="C24" t="s">
        <v>57</v>
      </c>
      <c r="D24" t="s">
        <v>10</v>
      </c>
      <c r="E24" t="s">
        <v>58</v>
      </c>
      <c r="F24" t="s">
        <v>52</v>
      </c>
      <c r="G24" t="s">
        <v>53</v>
      </c>
      <c r="H24" t="s">
        <v>54</v>
      </c>
      <c r="I24" t="s">
        <v>27</v>
      </c>
      <c r="J24" t="s">
        <v>8</v>
      </c>
      <c r="K24" t="s">
        <v>55</v>
      </c>
    </row>
    <row r="25" spans="2:11">
      <c r="B25" t="s">
        <v>21</v>
      </c>
      <c r="C25" t="s">
        <v>59</v>
      </c>
      <c r="D25" t="s">
        <v>10</v>
      </c>
      <c r="E25" t="s">
        <v>60</v>
      </c>
      <c r="F25" t="s">
        <v>52</v>
      </c>
      <c r="G25" t="s">
        <v>61</v>
      </c>
      <c r="H25" t="s">
        <v>46</v>
      </c>
      <c r="I25" t="s">
        <v>27</v>
      </c>
      <c r="J25" t="s">
        <v>8</v>
      </c>
      <c r="K25" t="s">
        <v>62</v>
      </c>
    </row>
    <row r="26" spans="2:11">
      <c r="B26" t="s">
        <v>21</v>
      </c>
      <c r="C26" t="s">
        <v>63</v>
      </c>
      <c r="D26" t="s">
        <v>10</v>
      </c>
      <c r="E26" t="s">
        <v>64</v>
      </c>
      <c r="F26" t="s">
        <v>52</v>
      </c>
      <c r="G26" t="s">
        <v>25</v>
      </c>
      <c r="H26" t="s">
        <v>26</v>
      </c>
      <c r="I26" t="s">
        <v>27</v>
      </c>
      <c r="J26" t="s">
        <v>8</v>
      </c>
      <c r="K26" t="s">
        <v>65</v>
      </c>
    </row>
    <row r="27" spans="2:11">
      <c r="B27" t="s">
        <v>21</v>
      </c>
      <c r="C27" t="s">
        <v>66</v>
      </c>
      <c r="D27" t="s">
        <v>10</v>
      </c>
      <c r="E27" t="s">
        <v>67</v>
      </c>
      <c r="F27" t="s">
        <v>52</v>
      </c>
      <c r="G27" t="s">
        <v>25</v>
      </c>
      <c r="H27" t="s">
        <v>26</v>
      </c>
      <c r="I27" t="s">
        <v>27</v>
      </c>
      <c r="J27" t="s">
        <v>8</v>
      </c>
      <c r="K27" t="s">
        <v>65</v>
      </c>
    </row>
    <row r="28" spans="2:11">
      <c r="B28" t="s">
        <v>21</v>
      </c>
      <c r="C28" t="s">
        <v>68</v>
      </c>
      <c r="D28" t="s">
        <v>10</v>
      </c>
      <c r="E28" t="s">
        <v>69</v>
      </c>
      <c r="F28" t="s">
        <v>70</v>
      </c>
      <c r="G28" t="s">
        <v>25</v>
      </c>
      <c r="H28" t="s">
        <v>26</v>
      </c>
      <c r="I28" t="s">
        <v>27</v>
      </c>
      <c r="J28" t="s">
        <v>8</v>
      </c>
      <c r="K28" t="s">
        <v>71</v>
      </c>
    </row>
    <row r="29" spans="2:12">
      <c r="B29" s="3" t="s">
        <v>72</v>
      </c>
      <c r="C29" s="3" t="s">
        <v>10</v>
      </c>
      <c r="D29" s="3" t="s">
        <v>10</v>
      </c>
      <c r="E29" s="3" t="s">
        <v>10</v>
      </c>
      <c r="F29" s="3" t="s">
        <v>73</v>
      </c>
      <c r="G29" s="3" t="s">
        <v>10</v>
      </c>
      <c r="H29" s="3" t="s">
        <v>10</v>
      </c>
      <c r="I29" s="3" t="s">
        <v>10</v>
      </c>
      <c r="J29" s="3" t="s">
        <v>10</v>
      </c>
      <c r="K29" s="3" t="s">
        <v>10</v>
      </c>
      <c r="L29" s="3" t="s">
        <v>10</v>
      </c>
    </row>
    <row r="30" spans="2:11">
      <c r="B30" s="3" t="s">
        <v>12</v>
      </c>
      <c r="C30" s="3" t="s">
        <v>13</v>
      </c>
      <c r="D30" s="3" t="s">
        <v>14</v>
      </c>
      <c r="E30" s="3" t="s">
        <v>15</v>
      </c>
      <c r="F30" s="3" t="s">
        <v>16</v>
      </c>
      <c r="G30" s="3" t="s">
        <v>17</v>
      </c>
      <c r="H30" s="3" t="s">
        <v>18</v>
      </c>
      <c r="I30" s="3" t="s">
        <v>19</v>
      </c>
      <c r="J30" s="3" t="s">
        <v>4</v>
      </c>
      <c r="K30" s="3" t="s">
        <v>20</v>
      </c>
    </row>
    <row r="31" spans="2:11">
      <c r="B31" t="s">
        <v>21</v>
      </c>
      <c r="C31" t="s">
        <v>74</v>
      </c>
      <c r="D31" t="s">
        <v>10</v>
      </c>
      <c r="E31" t="s">
        <v>75</v>
      </c>
      <c r="F31" t="s">
        <v>76</v>
      </c>
      <c r="G31" t="s">
        <v>54</v>
      </c>
      <c r="H31" t="s">
        <v>36</v>
      </c>
      <c r="I31" t="s">
        <v>77</v>
      </c>
      <c r="J31" t="s">
        <v>8</v>
      </c>
      <c r="K31" t="s">
        <v>78</v>
      </c>
    </row>
    <row r="32" spans="2:12">
      <c r="B32" s="3" t="s">
        <v>79</v>
      </c>
      <c r="C32" s="3" t="s">
        <v>10</v>
      </c>
      <c r="D32" s="3" t="s">
        <v>10</v>
      </c>
      <c r="E32" s="3" t="s">
        <v>10</v>
      </c>
      <c r="F32" s="3" t="s">
        <v>80</v>
      </c>
      <c r="G32" s="3" t="s">
        <v>10</v>
      </c>
      <c r="H32" s="3" t="s">
        <v>10</v>
      </c>
      <c r="I32" s="3" t="s">
        <v>10</v>
      </c>
      <c r="J32" s="3" t="s">
        <v>10</v>
      </c>
      <c r="K32" s="3" t="s">
        <v>10</v>
      </c>
      <c r="L32" s="3" t="s">
        <v>10</v>
      </c>
    </row>
    <row r="33" spans="2:11">
      <c r="B33" s="3" t="s">
        <v>12</v>
      </c>
      <c r="C33" s="3" t="s">
        <v>13</v>
      </c>
      <c r="D33" s="3" t="s">
        <v>14</v>
      </c>
      <c r="E33" s="3" t="s">
        <v>15</v>
      </c>
      <c r="F33" s="3" t="s">
        <v>16</v>
      </c>
      <c r="G33" s="3" t="s">
        <v>17</v>
      </c>
      <c r="H33" s="3" t="s">
        <v>18</v>
      </c>
      <c r="I33" s="3" t="s">
        <v>19</v>
      </c>
      <c r="J33" s="3" t="s">
        <v>4</v>
      </c>
      <c r="K33" s="3" t="s">
        <v>20</v>
      </c>
    </row>
    <row r="34" spans="2:11">
      <c r="B34" t="s">
        <v>21</v>
      </c>
      <c r="C34" t="s">
        <v>81</v>
      </c>
      <c r="D34" t="s">
        <v>10</v>
      </c>
      <c r="E34" t="s">
        <v>82</v>
      </c>
      <c r="F34" t="s">
        <v>83</v>
      </c>
      <c r="G34" t="s">
        <v>36</v>
      </c>
      <c r="H34" t="s">
        <v>61</v>
      </c>
      <c r="I34" t="s">
        <v>27</v>
      </c>
      <c r="J34" t="s">
        <v>8</v>
      </c>
      <c r="K34" t="s">
        <v>84</v>
      </c>
    </row>
    <row r="35" spans="2:12">
      <c r="B35" s="3" t="s">
        <v>85</v>
      </c>
      <c r="C35" s="3" t="s">
        <v>10</v>
      </c>
      <c r="D35" s="3" t="s">
        <v>10</v>
      </c>
      <c r="E35" s="3" t="s">
        <v>10</v>
      </c>
      <c r="F35" s="3" t="s">
        <v>86</v>
      </c>
      <c r="G35" s="3" t="s">
        <v>10</v>
      </c>
      <c r="H35" s="3" t="s">
        <v>10</v>
      </c>
      <c r="I35" s="3" t="s">
        <v>10</v>
      </c>
      <c r="J35" s="3" t="s">
        <v>10</v>
      </c>
      <c r="K35" s="3" t="s">
        <v>10</v>
      </c>
      <c r="L35" s="3" t="s">
        <v>10</v>
      </c>
    </row>
    <row r="36" spans="2:11">
      <c r="B36" s="3" t="s">
        <v>12</v>
      </c>
      <c r="C36" s="3" t="s">
        <v>13</v>
      </c>
      <c r="D36" s="3" t="s">
        <v>14</v>
      </c>
      <c r="E36" s="3" t="s">
        <v>15</v>
      </c>
      <c r="F36" s="3" t="s">
        <v>16</v>
      </c>
      <c r="G36" s="3" t="s">
        <v>17</v>
      </c>
      <c r="H36" s="3" t="s">
        <v>18</v>
      </c>
      <c r="I36" s="3" t="s">
        <v>19</v>
      </c>
      <c r="J36" s="3" t="s">
        <v>4</v>
      </c>
      <c r="K36" s="3" t="s">
        <v>20</v>
      </c>
    </row>
    <row r="37" spans="2:11">
      <c r="B37" t="s">
        <v>21</v>
      </c>
      <c r="C37" t="s">
        <v>87</v>
      </c>
      <c r="D37" t="s">
        <v>10</v>
      </c>
      <c r="E37" t="s">
        <v>88</v>
      </c>
      <c r="F37" t="s">
        <v>89</v>
      </c>
      <c r="G37" t="s">
        <v>46</v>
      </c>
      <c r="H37" t="s">
        <v>25</v>
      </c>
      <c r="I37" t="s">
        <v>27</v>
      </c>
      <c r="J37" t="s">
        <v>8</v>
      </c>
      <c r="K37" t="s">
        <v>90</v>
      </c>
    </row>
    <row r="38" spans="2:12">
      <c r="B38" s="3" t="s">
        <v>91</v>
      </c>
      <c r="C38" s="3" t="s">
        <v>10</v>
      </c>
      <c r="D38" s="3" t="s">
        <v>10</v>
      </c>
      <c r="E38" s="3" t="s">
        <v>10</v>
      </c>
      <c r="F38" s="3" t="s">
        <v>92</v>
      </c>
      <c r="G38" s="3" t="s">
        <v>10</v>
      </c>
      <c r="H38" s="3" t="s">
        <v>10</v>
      </c>
      <c r="I38" s="3" t="s">
        <v>10</v>
      </c>
      <c r="J38" s="3" t="s">
        <v>10</v>
      </c>
      <c r="K38" s="3" t="s">
        <v>10</v>
      </c>
      <c r="L38" s="3" t="s">
        <v>10</v>
      </c>
    </row>
    <row r="39" spans="2:11">
      <c r="B39" s="3" t="s">
        <v>12</v>
      </c>
      <c r="C39" s="3" t="s">
        <v>13</v>
      </c>
      <c r="D39" s="3" t="s">
        <v>14</v>
      </c>
      <c r="E39" s="3" t="s">
        <v>15</v>
      </c>
      <c r="F39" s="3" t="s">
        <v>16</v>
      </c>
      <c r="G39" s="3" t="s">
        <v>17</v>
      </c>
      <c r="H39" s="3" t="s">
        <v>18</v>
      </c>
      <c r="I39" s="3" t="s">
        <v>19</v>
      </c>
      <c r="J39" s="3" t="s">
        <v>4</v>
      </c>
      <c r="K39" s="3" t="s">
        <v>20</v>
      </c>
    </row>
    <row r="40" spans="2:11">
      <c r="B40" t="s">
        <v>21</v>
      </c>
      <c r="C40" t="s">
        <v>93</v>
      </c>
      <c r="D40" t="s">
        <v>94</v>
      </c>
      <c r="E40" t="s">
        <v>95</v>
      </c>
      <c r="F40" t="s">
        <v>96</v>
      </c>
      <c r="G40" t="s">
        <v>25</v>
      </c>
      <c r="H40" t="s">
        <v>26</v>
      </c>
      <c r="I40" t="s">
        <v>27</v>
      </c>
      <c r="J40" t="s">
        <v>8</v>
      </c>
      <c r="K40" t="s">
        <v>97</v>
      </c>
    </row>
    <row r="41" spans="2:12">
      <c r="B41" s="3" t="s">
        <v>98</v>
      </c>
      <c r="C41" s="3" t="s">
        <v>10</v>
      </c>
      <c r="D41" s="3" t="s">
        <v>10</v>
      </c>
      <c r="E41" s="3" t="s">
        <v>10</v>
      </c>
      <c r="F41" s="3" t="s">
        <v>99</v>
      </c>
      <c r="G41" s="3" t="s">
        <v>10</v>
      </c>
      <c r="H41" s="3" t="s">
        <v>10</v>
      </c>
      <c r="I41" s="3" t="s">
        <v>10</v>
      </c>
      <c r="J41" s="3" t="s">
        <v>10</v>
      </c>
      <c r="K41" s="3" t="s">
        <v>10</v>
      </c>
      <c r="L41" s="3" t="s">
        <v>10</v>
      </c>
    </row>
    <row r="42" spans="2:11">
      <c r="B42" s="3" t="s">
        <v>12</v>
      </c>
      <c r="C42" s="3" t="s">
        <v>13</v>
      </c>
      <c r="D42" s="3" t="s">
        <v>14</v>
      </c>
      <c r="E42" s="3" t="s">
        <v>15</v>
      </c>
      <c r="F42" s="3" t="s">
        <v>16</v>
      </c>
      <c r="G42" s="3" t="s">
        <v>17</v>
      </c>
      <c r="H42" s="3" t="s">
        <v>18</v>
      </c>
      <c r="I42" s="3" t="s">
        <v>19</v>
      </c>
      <c r="J42" s="3" t="s">
        <v>4</v>
      </c>
      <c r="K42" s="3" t="s">
        <v>20</v>
      </c>
    </row>
    <row r="43" spans="2:11">
      <c r="B43" t="s">
        <v>21</v>
      </c>
      <c r="C43" t="s">
        <v>100</v>
      </c>
      <c r="D43" t="s">
        <v>10</v>
      </c>
      <c r="E43" t="s">
        <v>101</v>
      </c>
      <c r="F43" t="s">
        <v>102</v>
      </c>
      <c r="G43" t="s">
        <v>53</v>
      </c>
      <c r="H43" t="s">
        <v>54</v>
      </c>
      <c r="I43" t="s">
        <v>27</v>
      </c>
      <c r="J43" t="s">
        <v>8</v>
      </c>
      <c r="K43" t="s">
        <v>103</v>
      </c>
    </row>
    <row r="44" spans="2:11">
      <c r="B44" t="s">
        <v>21</v>
      </c>
      <c r="C44" t="s">
        <v>104</v>
      </c>
      <c r="D44" t="s">
        <v>10</v>
      </c>
      <c r="E44" t="s">
        <v>105</v>
      </c>
      <c r="F44" t="s">
        <v>106</v>
      </c>
      <c r="G44" t="s">
        <v>35</v>
      </c>
      <c r="H44" t="s">
        <v>36</v>
      </c>
      <c r="I44" t="s">
        <v>27</v>
      </c>
      <c r="J44" t="s">
        <v>8</v>
      </c>
      <c r="K44" t="s">
        <v>107</v>
      </c>
    </row>
    <row r="45" spans="2:12">
      <c r="B45" s="3" t="s">
        <v>108</v>
      </c>
      <c r="C45" s="3" t="s">
        <v>10</v>
      </c>
      <c r="D45" s="3" t="s">
        <v>10</v>
      </c>
      <c r="E45" s="3" t="s">
        <v>10</v>
      </c>
      <c r="F45" s="3" t="s">
        <v>109</v>
      </c>
      <c r="G45" s="3" t="s">
        <v>10</v>
      </c>
      <c r="H45" s="3" t="s">
        <v>10</v>
      </c>
      <c r="I45" s="3" t="s">
        <v>10</v>
      </c>
      <c r="J45" s="3" t="s">
        <v>10</v>
      </c>
      <c r="K45" s="3" t="s">
        <v>10</v>
      </c>
      <c r="L45" s="3" t="s">
        <v>10</v>
      </c>
    </row>
    <row r="46" spans="2:11">
      <c r="B46" s="3" t="s">
        <v>12</v>
      </c>
      <c r="C46" s="3" t="s">
        <v>13</v>
      </c>
      <c r="D46" s="3" t="s">
        <v>14</v>
      </c>
      <c r="E46" s="3" t="s">
        <v>15</v>
      </c>
      <c r="F46" s="3" t="s">
        <v>16</v>
      </c>
      <c r="G46" s="3" t="s">
        <v>17</v>
      </c>
      <c r="H46" s="3" t="s">
        <v>18</v>
      </c>
      <c r="I46" s="3" t="s">
        <v>19</v>
      </c>
      <c r="J46" s="3" t="s">
        <v>4</v>
      </c>
      <c r="K46" s="3" t="s">
        <v>20</v>
      </c>
    </row>
    <row r="47" spans="2:11">
      <c r="B47" t="s">
        <v>21</v>
      </c>
      <c r="C47" t="s">
        <v>110</v>
      </c>
      <c r="D47" t="s">
        <v>111</v>
      </c>
      <c r="E47" t="s">
        <v>112</v>
      </c>
      <c r="F47" t="s">
        <v>96</v>
      </c>
      <c r="G47" t="s">
        <v>36</v>
      </c>
      <c r="H47" t="s">
        <v>61</v>
      </c>
      <c r="I47" t="s">
        <v>27</v>
      </c>
      <c r="J47" t="s">
        <v>8</v>
      </c>
      <c r="K47" t="s">
        <v>113</v>
      </c>
    </row>
    <row r="48" spans="2:11">
      <c r="B48" t="s">
        <v>21</v>
      </c>
      <c r="C48" t="s">
        <v>114</v>
      </c>
      <c r="D48" t="s">
        <v>115</v>
      </c>
      <c r="E48" t="s">
        <v>116</v>
      </c>
      <c r="F48" t="s">
        <v>117</v>
      </c>
      <c r="G48" t="s">
        <v>36</v>
      </c>
      <c r="H48" t="s">
        <v>61</v>
      </c>
      <c r="I48" t="s">
        <v>27</v>
      </c>
      <c r="J48" t="s">
        <v>8</v>
      </c>
      <c r="K48" t="s">
        <v>118</v>
      </c>
    </row>
    <row r="49" spans="2:11">
      <c r="B49" t="s">
        <v>21</v>
      </c>
      <c r="C49" t="s">
        <v>119</v>
      </c>
      <c r="D49" t="s">
        <v>10</v>
      </c>
      <c r="E49" t="s">
        <v>120</v>
      </c>
      <c r="F49" t="s">
        <v>117</v>
      </c>
      <c r="G49" t="s">
        <v>36</v>
      </c>
      <c r="H49" t="s">
        <v>61</v>
      </c>
      <c r="I49" t="s">
        <v>27</v>
      </c>
      <c r="J49" t="s">
        <v>8</v>
      </c>
      <c r="K49" t="s">
        <v>118</v>
      </c>
    </row>
    <row r="50" spans="2:11">
      <c r="B50" t="s">
        <v>21</v>
      </c>
      <c r="C50" t="s">
        <v>121</v>
      </c>
      <c r="D50" t="s">
        <v>122</v>
      </c>
      <c r="E50" t="s">
        <v>120</v>
      </c>
      <c r="F50" t="s">
        <v>117</v>
      </c>
      <c r="G50" t="s">
        <v>61</v>
      </c>
      <c r="H50" t="s">
        <v>46</v>
      </c>
      <c r="I50" t="s">
        <v>27</v>
      </c>
      <c r="J50" t="s">
        <v>8</v>
      </c>
      <c r="K50" t="s">
        <v>123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0"/>
  <sheetViews>
    <sheetView tabSelected="1" workbookViewId="0">
      <selection activeCell="E36" sqref="E36"/>
    </sheetView>
  </sheetViews>
  <sheetFormatPr defaultColWidth="11" defaultRowHeight="14.25"/>
  <cols>
    <col min="1" max="1" width="11.5"/>
  </cols>
  <sheetData>
    <row r="1" spans="1:8">
      <c r="A1" s="3" t="s">
        <v>13</v>
      </c>
      <c r="B1" s="3" t="s">
        <v>17</v>
      </c>
      <c r="C1" s="3" t="s">
        <v>18</v>
      </c>
      <c r="D1" s="3" t="s">
        <v>20</v>
      </c>
      <c r="H1" t="s">
        <v>124</v>
      </c>
    </row>
    <row r="2" spans="1:9">
      <c r="A2" t="s">
        <v>22</v>
      </c>
      <c r="B2" t="s">
        <v>25</v>
      </c>
      <c r="C2" t="s">
        <v>26</v>
      </c>
      <c r="D2" s="4">
        <v>532</v>
      </c>
      <c r="E2" t="str">
        <f>VLOOKUP(A2,HOP!A:L,12,0)</f>
        <v>532.00</v>
      </c>
      <c r="F2" t="str">
        <f>VLOOKUP(A2,HOP!A:C,3,0)</f>
        <v>2281148</v>
      </c>
      <c r="G2">
        <f>D2-E2</f>
        <v>0</v>
      </c>
      <c r="H2" t="str">
        <f>$H$1&amp;F2</f>
        <v>，2281148</v>
      </c>
      <c r="I2" t="str">
        <f>VLOOKUP(A2,HOP!A:T,20,0)</f>
        <v>直采</v>
      </c>
    </row>
    <row r="3" hidden="1" spans="1:10">
      <c r="A3">
        <v>1206713845</v>
      </c>
      <c r="B3" t="s">
        <v>35</v>
      </c>
      <c r="C3" t="s">
        <v>36</v>
      </c>
      <c r="D3" s="4">
        <v>1215</v>
      </c>
      <c r="E3">
        <v>1215</v>
      </c>
      <c r="F3" s="7" t="s">
        <v>125</v>
      </c>
      <c r="G3">
        <f t="shared" ref="G3:G20" si="0">D3-E3</f>
        <v>0</v>
      </c>
      <c r="H3" t="str">
        <f t="shared" ref="H3:H20" si="1">$H$1&amp;F3</f>
        <v>，202111020819320025</v>
      </c>
      <c r="I3" t="e">
        <f>VLOOKUP(A3,HOP!A:T,20,0)</f>
        <v>#N/A</v>
      </c>
      <c r="J3">
        <v>11.2</v>
      </c>
    </row>
    <row r="4" spans="1:9">
      <c r="A4" t="s">
        <v>42</v>
      </c>
      <c r="B4" t="s">
        <v>46</v>
      </c>
      <c r="C4" t="s">
        <v>25</v>
      </c>
      <c r="D4" s="4">
        <v>571</v>
      </c>
      <c r="E4" t="str">
        <f>VLOOKUP(A4,HOP!A:L,12,0)</f>
        <v>571.00</v>
      </c>
      <c r="F4" t="str">
        <f>VLOOKUP(A4,HOP!A:C,3,0)</f>
        <v>2287612</v>
      </c>
      <c r="G4">
        <f t="shared" si="0"/>
        <v>0</v>
      </c>
      <c r="H4" t="str">
        <f t="shared" si="1"/>
        <v>，2287612</v>
      </c>
      <c r="I4" t="str">
        <f>VLOOKUP(A4,HOP!A:T,20,0)</f>
        <v>直采</v>
      </c>
    </row>
    <row r="5" spans="1:9">
      <c r="A5" t="s">
        <v>50</v>
      </c>
      <c r="B5" t="s">
        <v>53</v>
      </c>
      <c r="C5" t="s">
        <v>54</v>
      </c>
      <c r="D5" s="4">
        <v>596</v>
      </c>
      <c r="E5" t="str">
        <f>VLOOKUP(A5,HOP!A:L,12,0)</f>
        <v>596.00</v>
      </c>
      <c r="F5" t="str">
        <f>VLOOKUP(A5,HOP!A:C,3,0)</f>
        <v>2286574</v>
      </c>
      <c r="G5">
        <f t="shared" si="0"/>
        <v>0</v>
      </c>
      <c r="H5" t="str">
        <f t="shared" si="1"/>
        <v>，2286574</v>
      </c>
      <c r="I5" t="str">
        <f>VLOOKUP(A5,HOP!A:T,20,0)</f>
        <v>直采</v>
      </c>
    </row>
    <row r="6" spans="1:9">
      <c r="A6" t="s">
        <v>57</v>
      </c>
      <c r="B6" t="s">
        <v>53</v>
      </c>
      <c r="C6" t="s">
        <v>54</v>
      </c>
      <c r="D6" s="4">
        <v>298</v>
      </c>
      <c r="E6" t="str">
        <f>VLOOKUP(A6,HOP!A:L,12,0)</f>
        <v>298.00</v>
      </c>
      <c r="F6" t="str">
        <f>VLOOKUP(A6,HOP!A:C,3,0)</f>
        <v>2286849</v>
      </c>
      <c r="G6">
        <f t="shared" si="0"/>
        <v>0</v>
      </c>
      <c r="H6" t="str">
        <f t="shared" si="1"/>
        <v>，2286849</v>
      </c>
      <c r="I6" t="str">
        <f>VLOOKUP(A6,HOP!A:T,20,0)</f>
        <v>直采</v>
      </c>
    </row>
    <row r="7" spans="1:9">
      <c r="A7" t="s">
        <v>59</v>
      </c>
      <c r="B7" t="s">
        <v>61</v>
      </c>
      <c r="C7" t="s">
        <v>46</v>
      </c>
      <c r="D7" s="4">
        <v>299</v>
      </c>
      <c r="E7" t="str">
        <f>VLOOKUP(A7,HOP!A:L,12,0)</f>
        <v>299.00</v>
      </c>
      <c r="F7" t="str">
        <f>VLOOKUP(A7,HOP!A:C,3,0)</f>
        <v>2289633</v>
      </c>
      <c r="G7">
        <f t="shared" si="0"/>
        <v>0</v>
      </c>
      <c r="H7" t="str">
        <f t="shared" si="1"/>
        <v>，2289633</v>
      </c>
      <c r="I7" t="str">
        <f>VLOOKUP(A7,HOP!A:T,20,0)</f>
        <v>直采</v>
      </c>
    </row>
    <row r="8" spans="1:9">
      <c r="A8" t="s">
        <v>63</v>
      </c>
      <c r="B8" t="s">
        <v>25</v>
      </c>
      <c r="C8" t="s">
        <v>26</v>
      </c>
      <c r="D8" s="4">
        <v>289</v>
      </c>
      <c r="E8" t="str">
        <f>VLOOKUP(A8,HOP!A:L,12,0)</f>
        <v>289.00</v>
      </c>
      <c r="F8" t="str">
        <f>VLOOKUP(A8,HOP!A:C,3,0)</f>
        <v>2291158</v>
      </c>
      <c r="G8">
        <f t="shared" si="0"/>
        <v>0</v>
      </c>
      <c r="H8" t="str">
        <f t="shared" si="1"/>
        <v>，2291158</v>
      </c>
      <c r="I8" t="str">
        <f>VLOOKUP(A8,HOP!A:T,20,0)</f>
        <v>直采</v>
      </c>
    </row>
    <row r="9" spans="1:9">
      <c r="A9" t="s">
        <v>66</v>
      </c>
      <c r="B9" t="s">
        <v>25</v>
      </c>
      <c r="C9" t="s">
        <v>26</v>
      </c>
      <c r="D9" s="4">
        <v>289</v>
      </c>
      <c r="E9" t="str">
        <f>VLOOKUP(A9,HOP!A:L,12,0)</f>
        <v>289.00</v>
      </c>
      <c r="F9" t="str">
        <f>VLOOKUP(A9,HOP!A:C,3,0)</f>
        <v>2291192</v>
      </c>
      <c r="G9">
        <f t="shared" si="0"/>
        <v>0</v>
      </c>
      <c r="H9" t="str">
        <f t="shared" si="1"/>
        <v>，2291192</v>
      </c>
      <c r="I9" t="str">
        <f>VLOOKUP(A9,HOP!A:T,20,0)</f>
        <v>直采</v>
      </c>
    </row>
    <row r="10" spans="1:9">
      <c r="A10" t="s">
        <v>68</v>
      </c>
      <c r="B10" t="s">
        <v>25</v>
      </c>
      <c r="C10" t="s">
        <v>26</v>
      </c>
      <c r="D10" s="4">
        <v>287</v>
      </c>
      <c r="E10" t="str">
        <f>VLOOKUP(A10,HOP!A:L,12,0)</f>
        <v>287.00</v>
      </c>
      <c r="F10" t="str">
        <f>VLOOKUP(A10,HOP!A:C,3,0)</f>
        <v>2291503</v>
      </c>
      <c r="G10">
        <f t="shared" si="0"/>
        <v>0</v>
      </c>
      <c r="H10" t="str">
        <f t="shared" si="1"/>
        <v>，2291503</v>
      </c>
      <c r="I10" t="str">
        <f>VLOOKUP(A10,HOP!A:T,20,0)</f>
        <v>直采</v>
      </c>
    </row>
    <row r="11" spans="1:9">
      <c r="A11" t="s">
        <v>74</v>
      </c>
      <c r="B11" t="s">
        <v>54</v>
      </c>
      <c r="C11" t="s">
        <v>36</v>
      </c>
      <c r="D11" s="4">
        <v>536</v>
      </c>
      <c r="E11" t="str">
        <f>VLOOKUP(A11,HOP!A:L,12,0)</f>
        <v>536.00</v>
      </c>
      <c r="F11" t="str">
        <f>VLOOKUP(A11,HOP!A:C,3,0)</f>
        <v>2286518</v>
      </c>
      <c r="G11">
        <f t="shared" si="0"/>
        <v>0</v>
      </c>
      <c r="H11" t="str">
        <f t="shared" si="1"/>
        <v>，2286518</v>
      </c>
      <c r="I11" t="str">
        <f>VLOOKUP(A11,HOP!A:T,20,0)</f>
        <v>直采</v>
      </c>
    </row>
    <row r="12" hidden="1" spans="1:10">
      <c r="A12">
        <v>1208238607</v>
      </c>
      <c r="B12" t="s">
        <v>36</v>
      </c>
      <c r="C12" t="s">
        <v>61</v>
      </c>
      <c r="D12" s="4">
        <v>91</v>
      </c>
      <c r="E12">
        <v>91</v>
      </c>
      <c r="F12" s="7" t="s">
        <v>126</v>
      </c>
      <c r="G12">
        <f t="shared" si="0"/>
        <v>0</v>
      </c>
      <c r="H12" t="str">
        <f t="shared" si="1"/>
        <v>，202111031552240025</v>
      </c>
      <c r="I12" t="e">
        <f>VLOOKUP(A12,HOP!A:T,20,0)</f>
        <v>#N/A</v>
      </c>
      <c r="J12">
        <v>11.3</v>
      </c>
    </row>
    <row r="13" hidden="1" spans="1:10">
      <c r="A13">
        <v>1205976012</v>
      </c>
      <c r="B13" t="s">
        <v>46</v>
      </c>
      <c r="C13" t="s">
        <v>25</v>
      </c>
      <c r="D13" s="4">
        <v>173</v>
      </c>
      <c r="E13">
        <v>173</v>
      </c>
      <c r="F13" s="7" t="s">
        <v>127</v>
      </c>
      <c r="G13">
        <f t="shared" si="0"/>
        <v>0</v>
      </c>
      <c r="H13" t="str">
        <f t="shared" si="1"/>
        <v>，202111011638530020</v>
      </c>
      <c r="I13" t="e">
        <f>VLOOKUP(A13,HOP!A:T,20,0)</f>
        <v>#N/A</v>
      </c>
      <c r="J13">
        <v>11.1</v>
      </c>
    </row>
    <row r="14" spans="1:9">
      <c r="A14" t="s">
        <v>93</v>
      </c>
      <c r="B14" t="s">
        <v>25</v>
      </c>
      <c r="C14" t="s">
        <v>26</v>
      </c>
      <c r="D14" s="4">
        <v>372</v>
      </c>
      <c r="E14" t="str">
        <f>VLOOKUP(A14,HOP!A:L,12,0)</f>
        <v>372.00</v>
      </c>
      <c r="F14" t="str">
        <f>VLOOKUP(A14,HOP!A:C,3,0)</f>
        <v>2290467</v>
      </c>
      <c r="G14">
        <f t="shared" si="0"/>
        <v>0</v>
      </c>
      <c r="H14" t="str">
        <f t="shared" si="1"/>
        <v>，2290467</v>
      </c>
      <c r="I14" t="str">
        <f>VLOOKUP(A14,HOP!A:T,20,0)</f>
        <v>直采</v>
      </c>
    </row>
    <row r="15" spans="1:9">
      <c r="A15" t="s">
        <v>100</v>
      </c>
      <c r="B15" t="s">
        <v>53</v>
      </c>
      <c r="C15" t="s">
        <v>54</v>
      </c>
      <c r="D15" s="4">
        <v>178</v>
      </c>
      <c r="E15" t="str">
        <f>VLOOKUP(A15,HOP!A:L,12,0)</f>
        <v>178.00</v>
      </c>
      <c r="F15" t="str">
        <f>VLOOKUP(A15,HOP!A:C,3,0)</f>
        <v>2286267</v>
      </c>
      <c r="G15">
        <f t="shared" si="0"/>
        <v>0</v>
      </c>
      <c r="H15" t="str">
        <f t="shared" si="1"/>
        <v>，2286267</v>
      </c>
      <c r="I15" t="str">
        <f>VLOOKUP(A15,HOP!A:T,20,0)</f>
        <v>直采</v>
      </c>
    </row>
    <row r="16" spans="1:9">
      <c r="A16" t="s">
        <v>104</v>
      </c>
      <c r="B16" t="s">
        <v>35</v>
      </c>
      <c r="C16" t="s">
        <v>36</v>
      </c>
      <c r="D16" s="4">
        <v>152</v>
      </c>
      <c r="E16" t="str">
        <f>VLOOKUP(A16,HOP!A:L,12,0)</f>
        <v>152.00</v>
      </c>
      <c r="F16" t="str">
        <f>VLOOKUP(A16,HOP!A:C,3,0)</f>
        <v>2287946</v>
      </c>
      <c r="G16">
        <f t="shared" si="0"/>
        <v>0</v>
      </c>
      <c r="H16" t="str">
        <f t="shared" si="1"/>
        <v>，2287946</v>
      </c>
      <c r="I16" t="str">
        <f>VLOOKUP(A16,HOP!A:T,20,0)</f>
        <v>直采</v>
      </c>
    </row>
    <row r="17" spans="1:9">
      <c r="A17" t="s">
        <v>110</v>
      </c>
      <c r="B17" t="s">
        <v>36</v>
      </c>
      <c r="C17" t="s">
        <v>61</v>
      </c>
      <c r="D17" s="4">
        <v>270</v>
      </c>
      <c r="E17" t="str">
        <f>VLOOKUP(A17,HOP!A:L,12,0)</f>
        <v>270.00</v>
      </c>
      <c r="F17" t="str">
        <f>VLOOKUP(A17,HOP!A:C,3,0)</f>
        <v>2288074</v>
      </c>
      <c r="G17">
        <f t="shared" si="0"/>
        <v>0</v>
      </c>
      <c r="H17" t="str">
        <f t="shared" si="1"/>
        <v>，2288074</v>
      </c>
      <c r="I17" t="str">
        <f>VLOOKUP(A17,HOP!A:T,20,0)</f>
        <v>直采</v>
      </c>
    </row>
    <row r="18" spans="1:9">
      <c r="A18" t="s">
        <v>114</v>
      </c>
      <c r="B18" t="s">
        <v>36</v>
      </c>
      <c r="C18" t="s">
        <v>61</v>
      </c>
      <c r="D18" s="4">
        <v>273</v>
      </c>
      <c r="E18" t="str">
        <f>VLOOKUP(A18,HOP!A:L,12,0)</f>
        <v>273.00</v>
      </c>
      <c r="F18" t="str">
        <f>VLOOKUP(A18,HOP!A:C,3,0)</f>
        <v>2288234</v>
      </c>
      <c r="G18">
        <f t="shared" si="0"/>
        <v>0</v>
      </c>
      <c r="H18" t="str">
        <f t="shared" si="1"/>
        <v>，2288234</v>
      </c>
      <c r="I18" t="str">
        <f>VLOOKUP(A18,HOP!A:T,20,0)</f>
        <v>直采</v>
      </c>
    </row>
    <row r="19" spans="1:9">
      <c r="A19" t="s">
        <v>119</v>
      </c>
      <c r="B19" t="s">
        <v>36</v>
      </c>
      <c r="C19" t="s">
        <v>61</v>
      </c>
      <c r="D19" s="4">
        <v>273</v>
      </c>
      <c r="E19" t="str">
        <f>VLOOKUP(A19,HOP!A:L,12,0)</f>
        <v>273.00</v>
      </c>
      <c r="F19" t="str">
        <f>VLOOKUP(A19,HOP!A:C,3,0)</f>
        <v>2288404</v>
      </c>
      <c r="G19">
        <f t="shared" si="0"/>
        <v>0</v>
      </c>
      <c r="H19" t="str">
        <f t="shared" si="1"/>
        <v>，2288404</v>
      </c>
      <c r="I19" t="str">
        <f>VLOOKUP(A19,HOP!A:T,20,0)</f>
        <v>直采</v>
      </c>
    </row>
    <row r="20" spans="1:9">
      <c r="A20" t="s">
        <v>121</v>
      </c>
      <c r="B20" t="s">
        <v>61</v>
      </c>
      <c r="C20" t="s">
        <v>46</v>
      </c>
      <c r="D20" s="4">
        <v>279</v>
      </c>
      <c r="E20" t="str">
        <f>VLOOKUP(A20,HOP!A:L,12,0)</f>
        <v>279.00</v>
      </c>
      <c r="F20" t="str">
        <f>VLOOKUP(A20,HOP!A:C,3,0)</f>
        <v>2289067</v>
      </c>
      <c r="G20">
        <f t="shared" si="0"/>
        <v>0</v>
      </c>
      <c r="H20" t="str">
        <f t="shared" si="1"/>
        <v>，2289067</v>
      </c>
      <c r="I20" t="str">
        <f>VLOOKUP(A20,HOP!A:T,20,0)</f>
        <v>直采</v>
      </c>
    </row>
    <row r="22" spans="4:4">
      <c r="D22">
        <f>SUM(D2:D21)</f>
        <v>6973</v>
      </c>
    </row>
    <row r="23" spans="4:4">
      <c r="D23" s="5" t="s">
        <v>6</v>
      </c>
    </row>
    <row r="28" spans="1:4">
      <c r="A28" t="s">
        <v>128</v>
      </c>
      <c r="D28">
        <v>5494</v>
      </c>
    </row>
    <row r="29" spans="1:4">
      <c r="A29" t="s">
        <v>129</v>
      </c>
      <c r="D29">
        <v>1479</v>
      </c>
    </row>
    <row r="30" spans="1:4">
      <c r="A30" t="s">
        <v>130</v>
      </c>
      <c r="D30">
        <f>SUBTOTAL(9,D28:D29)</f>
        <v>6973</v>
      </c>
    </row>
  </sheetData>
  <autoFilter ref="A1:I20">
    <filterColumn colId="8">
      <customFilters>
        <customFilter operator="equal" val="直采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131</v>
      </c>
      <c r="B1" s="2" t="s">
        <v>132</v>
      </c>
      <c r="C1" s="2" t="s">
        <v>133</v>
      </c>
      <c r="D1" s="2" t="s">
        <v>134</v>
      </c>
      <c r="E1" s="2" t="s">
        <v>135</v>
      </c>
      <c r="F1" s="2" t="s">
        <v>17</v>
      </c>
      <c r="G1" s="2" t="s">
        <v>18</v>
      </c>
      <c r="H1" s="2" t="s">
        <v>136</v>
      </c>
      <c r="I1" s="2" t="s">
        <v>137</v>
      </c>
      <c r="J1" s="2" t="s">
        <v>138</v>
      </c>
      <c r="K1" s="2" t="s">
        <v>139</v>
      </c>
      <c r="L1" s="2" t="s">
        <v>140</v>
      </c>
      <c r="M1" s="2" t="s">
        <v>141</v>
      </c>
      <c r="N1" s="2" t="s">
        <v>142</v>
      </c>
      <c r="O1" s="2" t="s">
        <v>143</v>
      </c>
      <c r="P1" s="2" t="s">
        <v>144</v>
      </c>
      <c r="Q1" s="2" t="s">
        <v>145</v>
      </c>
      <c r="R1" s="2" t="s">
        <v>146</v>
      </c>
      <c r="S1" s="2" t="s">
        <v>147</v>
      </c>
      <c r="T1" s="2" t="s">
        <v>148</v>
      </c>
    </row>
    <row r="2" s="1" customFormat="1" spans="1:20">
      <c r="A2" s="1" t="s">
        <v>68</v>
      </c>
      <c r="B2" s="1" t="s">
        <v>149</v>
      </c>
      <c r="C2" s="1" t="s">
        <v>150</v>
      </c>
      <c r="D2" s="1" t="s">
        <v>48</v>
      </c>
      <c r="E2" s="1" t="s">
        <v>69</v>
      </c>
      <c r="F2" s="1" t="s">
        <v>149</v>
      </c>
      <c r="G2" s="1" t="s">
        <v>151</v>
      </c>
      <c r="H2" s="1" t="s">
        <v>152</v>
      </c>
      <c r="I2" s="1" t="s">
        <v>71</v>
      </c>
      <c r="J2" s="1" t="s">
        <v>153</v>
      </c>
      <c r="K2" s="1" t="s">
        <v>71</v>
      </c>
      <c r="L2" s="1" t="s">
        <v>71</v>
      </c>
      <c r="M2" s="1" t="s">
        <v>154</v>
      </c>
      <c r="N2" s="1" t="s">
        <v>154</v>
      </c>
      <c r="O2" s="1" t="s">
        <v>7</v>
      </c>
      <c r="P2" s="1" t="s">
        <v>155</v>
      </c>
      <c r="Q2" s="1" t="s">
        <v>156</v>
      </c>
      <c r="R2" s="1" t="s">
        <v>157</v>
      </c>
      <c r="S2" s="1" t="s">
        <v>158</v>
      </c>
      <c r="T2" s="1" t="s">
        <v>159</v>
      </c>
    </row>
    <row r="3" s="1" customFormat="1" spans="1:20">
      <c r="A3" s="1" t="s">
        <v>66</v>
      </c>
      <c r="B3" s="1" t="s">
        <v>149</v>
      </c>
      <c r="C3" s="1" t="s">
        <v>160</v>
      </c>
      <c r="D3" s="1" t="s">
        <v>48</v>
      </c>
      <c r="E3" s="1" t="s">
        <v>67</v>
      </c>
      <c r="F3" s="1" t="s">
        <v>149</v>
      </c>
      <c r="G3" s="1" t="s">
        <v>151</v>
      </c>
      <c r="H3" s="1" t="s">
        <v>152</v>
      </c>
      <c r="I3" s="1" t="s">
        <v>65</v>
      </c>
      <c r="J3" s="1" t="s">
        <v>153</v>
      </c>
      <c r="K3" s="1" t="s">
        <v>65</v>
      </c>
      <c r="L3" s="1" t="s">
        <v>65</v>
      </c>
      <c r="M3" s="1" t="s">
        <v>154</v>
      </c>
      <c r="N3" s="1" t="s">
        <v>154</v>
      </c>
      <c r="O3" s="1" t="s">
        <v>7</v>
      </c>
      <c r="P3" s="1" t="s">
        <v>155</v>
      </c>
      <c r="Q3" s="1" t="s">
        <v>161</v>
      </c>
      <c r="R3" s="1" t="s">
        <v>157</v>
      </c>
      <c r="S3" s="1" t="s">
        <v>158</v>
      </c>
      <c r="T3" s="1" t="s">
        <v>159</v>
      </c>
    </row>
    <row r="4" s="1" customFormat="1" spans="1:20">
      <c r="A4" s="1" t="s">
        <v>63</v>
      </c>
      <c r="B4" s="1" t="s">
        <v>149</v>
      </c>
      <c r="C4" s="1" t="s">
        <v>162</v>
      </c>
      <c r="D4" s="1" t="s">
        <v>48</v>
      </c>
      <c r="E4" s="1" t="s">
        <v>64</v>
      </c>
      <c r="F4" s="1" t="s">
        <v>149</v>
      </c>
      <c r="G4" s="1" t="s">
        <v>151</v>
      </c>
      <c r="H4" s="1" t="s">
        <v>152</v>
      </c>
      <c r="I4" s="1" t="s">
        <v>65</v>
      </c>
      <c r="J4" s="1" t="s">
        <v>153</v>
      </c>
      <c r="K4" s="1" t="s">
        <v>65</v>
      </c>
      <c r="L4" s="1" t="s">
        <v>65</v>
      </c>
      <c r="M4" s="1" t="s">
        <v>154</v>
      </c>
      <c r="N4" s="1" t="s">
        <v>154</v>
      </c>
      <c r="O4" s="1" t="s">
        <v>7</v>
      </c>
      <c r="P4" s="1" t="s">
        <v>155</v>
      </c>
      <c r="Q4" s="1" t="s">
        <v>163</v>
      </c>
      <c r="R4" s="1" t="s">
        <v>157</v>
      </c>
      <c r="S4" s="1" t="s">
        <v>158</v>
      </c>
      <c r="T4" s="1" t="s">
        <v>159</v>
      </c>
    </row>
    <row r="5" s="1" customFormat="1" spans="1:20">
      <c r="A5" s="1" t="s">
        <v>93</v>
      </c>
      <c r="B5" s="1" t="s">
        <v>164</v>
      </c>
      <c r="C5" s="1" t="s">
        <v>165</v>
      </c>
      <c r="D5" s="1" t="s">
        <v>91</v>
      </c>
      <c r="E5" s="1" t="s">
        <v>95</v>
      </c>
      <c r="F5" s="1" t="s">
        <v>149</v>
      </c>
      <c r="G5" s="1" t="s">
        <v>151</v>
      </c>
      <c r="H5" s="1" t="s">
        <v>152</v>
      </c>
      <c r="I5" s="1" t="s">
        <v>97</v>
      </c>
      <c r="J5" s="1" t="s">
        <v>153</v>
      </c>
      <c r="K5" s="1" t="s">
        <v>97</v>
      </c>
      <c r="L5" s="1" t="s">
        <v>97</v>
      </c>
      <c r="M5" s="1" t="s">
        <v>154</v>
      </c>
      <c r="N5" s="1" t="s">
        <v>154</v>
      </c>
      <c r="O5" s="1" t="s">
        <v>7</v>
      </c>
      <c r="P5" s="1" t="s">
        <v>155</v>
      </c>
      <c r="Q5" s="1" t="s">
        <v>166</v>
      </c>
      <c r="R5" s="1" t="s">
        <v>157</v>
      </c>
      <c r="S5" s="1" t="s">
        <v>158</v>
      </c>
      <c r="T5" s="1" t="s">
        <v>159</v>
      </c>
    </row>
    <row r="6" s="1" customFormat="1" spans="1:20">
      <c r="A6" s="1" t="s">
        <v>59</v>
      </c>
      <c r="B6" s="1" t="s">
        <v>167</v>
      </c>
      <c r="C6" s="1" t="s">
        <v>168</v>
      </c>
      <c r="D6" s="1" t="s">
        <v>48</v>
      </c>
      <c r="E6" s="1" t="s">
        <v>60</v>
      </c>
      <c r="F6" s="1" t="s">
        <v>167</v>
      </c>
      <c r="G6" s="1" t="s">
        <v>164</v>
      </c>
      <c r="H6" s="1" t="s">
        <v>152</v>
      </c>
      <c r="I6" s="1" t="s">
        <v>62</v>
      </c>
      <c r="J6" s="1" t="s">
        <v>153</v>
      </c>
      <c r="K6" s="1" t="s">
        <v>62</v>
      </c>
      <c r="L6" s="1" t="s">
        <v>62</v>
      </c>
      <c r="M6" s="1" t="s">
        <v>154</v>
      </c>
      <c r="N6" s="1" t="s">
        <v>154</v>
      </c>
      <c r="O6" s="1" t="s">
        <v>7</v>
      </c>
      <c r="P6" s="1" t="s">
        <v>155</v>
      </c>
      <c r="Q6" s="1" t="s">
        <v>169</v>
      </c>
      <c r="R6" s="1" t="s">
        <v>157</v>
      </c>
      <c r="S6" s="1" t="s">
        <v>158</v>
      </c>
      <c r="T6" s="1" t="s">
        <v>159</v>
      </c>
    </row>
    <row r="7" s="1" customFormat="1" spans="1:20">
      <c r="A7" s="1" t="s">
        <v>121</v>
      </c>
      <c r="B7" s="1" t="s">
        <v>167</v>
      </c>
      <c r="C7" s="1" t="s">
        <v>170</v>
      </c>
      <c r="D7" s="1" t="s">
        <v>108</v>
      </c>
      <c r="E7" s="1" t="s">
        <v>120</v>
      </c>
      <c r="F7" s="1" t="s">
        <v>167</v>
      </c>
      <c r="G7" s="1" t="s">
        <v>164</v>
      </c>
      <c r="H7" s="1" t="s">
        <v>152</v>
      </c>
      <c r="I7" s="1" t="s">
        <v>123</v>
      </c>
      <c r="J7" s="1" t="s">
        <v>153</v>
      </c>
      <c r="K7" s="1" t="s">
        <v>123</v>
      </c>
      <c r="L7" s="1" t="s">
        <v>123</v>
      </c>
      <c r="M7" s="1" t="s">
        <v>154</v>
      </c>
      <c r="N7" s="1" t="s">
        <v>154</v>
      </c>
      <c r="O7" s="1" t="s">
        <v>7</v>
      </c>
      <c r="P7" s="1" t="s">
        <v>155</v>
      </c>
      <c r="Q7" s="1" t="s">
        <v>171</v>
      </c>
      <c r="R7" s="1" t="s">
        <v>157</v>
      </c>
      <c r="S7" s="1" t="s">
        <v>158</v>
      </c>
      <c r="T7" s="1" t="s">
        <v>159</v>
      </c>
    </row>
    <row r="8" s="1" customFormat="1" spans="1:20">
      <c r="A8" s="1" t="s">
        <v>119</v>
      </c>
      <c r="B8" s="1" t="s">
        <v>172</v>
      </c>
      <c r="C8" s="1" t="s">
        <v>173</v>
      </c>
      <c r="D8" s="1" t="s">
        <v>108</v>
      </c>
      <c r="E8" s="1" t="s">
        <v>120</v>
      </c>
      <c r="F8" s="1" t="s">
        <v>172</v>
      </c>
      <c r="G8" s="1" t="s">
        <v>167</v>
      </c>
      <c r="H8" s="1" t="s">
        <v>152</v>
      </c>
      <c r="I8" s="1" t="s">
        <v>118</v>
      </c>
      <c r="J8" s="1" t="s">
        <v>153</v>
      </c>
      <c r="K8" s="1" t="s">
        <v>118</v>
      </c>
      <c r="L8" s="1" t="s">
        <v>118</v>
      </c>
      <c r="M8" s="1" t="s">
        <v>154</v>
      </c>
      <c r="N8" s="1" t="s">
        <v>154</v>
      </c>
      <c r="O8" s="1" t="s">
        <v>7</v>
      </c>
      <c r="P8" s="1" t="s">
        <v>155</v>
      </c>
      <c r="Q8" s="1" t="s">
        <v>174</v>
      </c>
      <c r="R8" s="1" t="s">
        <v>157</v>
      </c>
      <c r="S8" s="1" t="s">
        <v>158</v>
      </c>
      <c r="T8" s="1" t="s">
        <v>159</v>
      </c>
    </row>
    <row r="9" s="1" customFormat="1" spans="1:20">
      <c r="A9" s="1" t="s">
        <v>114</v>
      </c>
      <c r="B9" s="1" t="s">
        <v>172</v>
      </c>
      <c r="C9" s="1" t="s">
        <v>175</v>
      </c>
      <c r="D9" s="1" t="s">
        <v>108</v>
      </c>
      <c r="E9" s="1" t="s">
        <v>116</v>
      </c>
      <c r="F9" s="1" t="s">
        <v>172</v>
      </c>
      <c r="G9" s="1" t="s">
        <v>167</v>
      </c>
      <c r="H9" s="1" t="s">
        <v>152</v>
      </c>
      <c r="I9" s="1" t="s">
        <v>118</v>
      </c>
      <c r="J9" s="1" t="s">
        <v>153</v>
      </c>
      <c r="K9" s="1" t="s">
        <v>118</v>
      </c>
      <c r="L9" s="1" t="s">
        <v>118</v>
      </c>
      <c r="M9" s="1" t="s">
        <v>154</v>
      </c>
      <c r="N9" s="1" t="s">
        <v>154</v>
      </c>
      <c r="O9" s="1" t="s">
        <v>7</v>
      </c>
      <c r="P9" s="1" t="s">
        <v>155</v>
      </c>
      <c r="Q9" s="1" t="s">
        <v>176</v>
      </c>
      <c r="R9" s="1" t="s">
        <v>157</v>
      </c>
      <c r="S9" s="1" t="s">
        <v>158</v>
      </c>
      <c r="T9" s="1" t="s">
        <v>159</v>
      </c>
    </row>
    <row r="10" s="1" customFormat="1" spans="1:20">
      <c r="A10" s="1" t="s">
        <v>110</v>
      </c>
      <c r="B10" s="1" t="s">
        <v>177</v>
      </c>
      <c r="C10" s="1" t="s">
        <v>178</v>
      </c>
      <c r="D10" s="1" t="s">
        <v>108</v>
      </c>
      <c r="E10" s="1" t="s">
        <v>112</v>
      </c>
      <c r="F10" s="1" t="s">
        <v>172</v>
      </c>
      <c r="G10" s="1" t="s">
        <v>167</v>
      </c>
      <c r="H10" s="1" t="s">
        <v>152</v>
      </c>
      <c r="I10" s="1" t="s">
        <v>113</v>
      </c>
      <c r="J10" s="1" t="s">
        <v>153</v>
      </c>
      <c r="K10" s="1" t="s">
        <v>113</v>
      </c>
      <c r="L10" s="1" t="s">
        <v>113</v>
      </c>
      <c r="M10" s="1" t="s">
        <v>154</v>
      </c>
      <c r="N10" s="1" t="s">
        <v>154</v>
      </c>
      <c r="O10" s="1" t="s">
        <v>7</v>
      </c>
      <c r="P10" s="1" t="s">
        <v>155</v>
      </c>
      <c r="Q10" s="1" t="s">
        <v>179</v>
      </c>
      <c r="R10" s="1" t="s">
        <v>157</v>
      </c>
      <c r="S10" s="1" t="s">
        <v>158</v>
      </c>
      <c r="T10" s="1" t="s">
        <v>159</v>
      </c>
    </row>
    <row r="11" s="1" customFormat="1" spans="1:20">
      <c r="A11" s="1" t="s">
        <v>104</v>
      </c>
      <c r="B11" s="1" t="s">
        <v>177</v>
      </c>
      <c r="C11" s="1" t="s">
        <v>180</v>
      </c>
      <c r="D11" s="1" t="s">
        <v>98</v>
      </c>
      <c r="E11" s="1" t="s">
        <v>105</v>
      </c>
      <c r="F11" s="1" t="s">
        <v>177</v>
      </c>
      <c r="G11" s="1" t="s">
        <v>172</v>
      </c>
      <c r="H11" s="1" t="s">
        <v>152</v>
      </c>
      <c r="I11" s="1" t="s">
        <v>107</v>
      </c>
      <c r="J11" s="1" t="s">
        <v>153</v>
      </c>
      <c r="K11" s="1" t="s">
        <v>107</v>
      </c>
      <c r="L11" s="1" t="s">
        <v>107</v>
      </c>
      <c r="M11" s="1" t="s">
        <v>154</v>
      </c>
      <c r="N11" s="1" t="s">
        <v>154</v>
      </c>
      <c r="O11" s="1" t="s">
        <v>7</v>
      </c>
      <c r="P11" s="1" t="s">
        <v>155</v>
      </c>
      <c r="Q11" s="1" t="s">
        <v>181</v>
      </c>
      <c r="R11" s="1" t="s">
        <v>157</v>
      </c>
      <c r="S11" s="1" t="s">
        <v>158</v>
      </c>
      <c r="T11" s="1" t="s">
        <v>159</v>
      </c>
    </row>
    <row r="12" s="1" customFormat="1" spans="1:20">
      <c r="A12" s="1" t="s">
        <v>42</v>
      </c>
      <c r="B12" s="1" t="s">
        <v>177</v>
      </c>
      <c r="C12" s="1" t="s">
        <v>182</v>
      </c>
      <c r="D12" s="1" t="s">
        <v>40</v>
      </c>
      <c r="E12" s="1" t="s">
        <v>44</v>
      </c>
      <c r="F12" s="1" t="s">
        <v>164</v>
      </c>
      <c r="G12" s="1" t="s">
        <v>149</v>
      </c>
      <c r="H12" s="1" t="s">
        <v>152</v>
      </c>
      <c r="I12" s="1" t="s">
        <v>47</v>
      </c>
      <c r="J12" s="1" t="s">
        <v>153</v>
      </c>
      <c r="K12" s="1" t="s">
        <v>47</v>
      </c>
      <c r="L12" s="1" t="s">
        <v>47</v>
      </c>
      <c r="M12" s="1" t="s">
        <v>154</v>
      </c>
      <c r="N12" s="1" t="s">
        <v>154</v>
      </c>
      <c r="O12" s="1" t="s">
        <v>7</v>
      </c>
      <c r="P12" s="1" t="s">
        <v>155</v>
      </c>
      <c r="Q12" s="1" t="s">
        <v>183</v>
      </c>
      <c r="R12" s="1" t="s">
        <v>157</v>
      </c>
      <c r="S12" s="1" t="s">
        <v>158</v>
      </c>
      <c r="T12" s="1" t="s">
        <v>159</v>
      </c>
    </row>
    <row r="13" s="1" customFormat="1" spans="1:20">
      <c r="A13" s="1" t="s">
        <v>57</v>
      </c>
      <c r="B13" s="1" t="s">
        <v>184</v>
      </c>
      <c r="C13" s="1" t="s">
        <v>185</v>
      </c>
      <c r="D13" s="1" t="s">
        <v>48</v>
      </c>
      <c r="E13" s="1" t="s">
        <v>58</v>
      </c>
      <c r="F13" s="1" t="s">
        <v>184</v>
      </c>
      <c r="G13" s="1" t="s">
        <v>186</v>
      </c>
      <c r="H13" s="1" t="s">
        <v>152</v>
      </c>
      <c r="I13" s="1" t="s">
        <v>55</v>
      </c>
      <c r="J13" s="1" t="s">
        <v>153</v>
      </c>
      <c r="K13" s="1" t="s">
        <v>55</v>
      </c>
      <c r="L13" s="1" t="s">
        <v>55</v>
      </c>
      <c r="M13" s="1" t="s">
        <v>154</v>
      </c>
      <c r="N13" s="1" t="s">
        <v>154</v>
      </c>
      <c r="O13" s="1" t="s">
        <v>7</v>
      </c>
      <c r="P13" s="1" t="s">
        <v>155</v>
      </c>
      <c r="Q13" s="1" t="s">
        <v>187</v>
      </c>
      <c r="R13" s="1" t="s">
        <v>157</v>
      </c>
      <c r="S13" s="1" t="s">
        <v>158</v>
      </c>
      <c r="T13" s="1" t="s">
        <v>159</v>
      </c>
    </row>
    <row r="14" s="1" customFormat="1" spans="1:20">
      <c r="A14" s="1" t="s">
        <v>50</v>
      </c>
      <c r="B14" s="1" t="s">
        <v>184</v>
      </c>
      <c r="C14" s="1" t="s">
        <v>188</v>
      </c>
      <c r="D14" s="1" t="s">
        <v>48</v>
      </c>
      <c r="E14" s="1" t="s">
        <v>189</v>
      </c>
      <c r="F14" s="1" t="s">
        <v>184</v>
      </c>
      <c r="G14" s="1" t="s">
        <v>186</v>
      </c>
      <c r="H14" s="1" t="s">
        <v>152</v>
      </c>
      <c r="I14" s="1" t="s">
        <v>190</v>
      </c>
      <c r="J14" s="1" t="s">
        <v>153</v>
      </c>
      <c r="K14" s="1" t="s">
        <v>190</v>
      </c>
      <c r="L14" s="1" t="s">
        <v>190</v>
      </c>
      <c r="M14" s="1" t="s">
        <v>154</v>
      </c>
      <c r="N14" s="1" t="s">
        <v>154</v>
      </c>
      <c r="O14" s="1" t="s">
        <v>7</v>
      </c>
      <c r="P14" s="1" t="s">
        <v>155</v>
      </c>
      <c r="Q14" s="1" t="s">
        <v>191</v>
      </c>
      <c r="R14" s="1" t="s">
        <v>157</v>
      </c>
      <c r="S14" s="1" t="s">
        <v>158</v>
      </c>
      <c r="T14" s="1" t="s">
        <v>159</v>
      </c>
    </row>
    <row r="15" s="1" customFormat="1" spans="1:20">
      <c r="A15" s="1" t="s">
        <v>74</v>
      </c>
      <c r="B15" s="1" t="s">
        <v>184</v>
      </c>
      <c r="C15" s="1" t="s">
        <v>192</v>
      </c>
      <c r="D15" s="1" t="s">
        <v>72</v>
      </c>
      <c r="E15" s="1" t="s">
        <v>75</v>
      </c>
      <c r="F15" s="1" t="s">
        <v>186</v>
      </c>
      <c r="G15" s="1" t="s">
        <v>172</v>
      </c>
      <c r="H15" s="1" t="s">
        <v>152</v>
      </c>
      <c r="I15" s="1" t="s">
        <v>78</v>
      </c>
      <c r="J15" s="1" t="s">
        <v>153</v>
      </c>
      <c r="K15" s="1" t="s">
        <v>78</v>
      </c>
      <c r="L15" s="1" t="s">
        <v>78</v>
      </c>
      <c r="M15" s="1" t="s">
        <v>154</v>
      </c>
      <c r="N15" s="1" t="s">
        <v>154</v>
      </c>
      <c r="O15" s="1" t="s">
        <v>7</v>
      </c>
      <c r="P15" s="1" t="s">
        <v>155</v>
      </c>
      <c r="Q15" s="1" t="s">
        <v>193</v>
      </c>
      <c r="R15" s="1" t="s">
        <v>157</v>
      </c>
      <c r="S15" s="1" t="s">
        <v>158</v>
      </c>
      <c r="T15" s="1" t="s">
        <v>159</v>
      </c>
    </row>
    <row r="16" s="1" customFormat="1" spans="1:20">
      <c r="A16" s="1" t="s">
        <v>100</v>
      </c>
      <c r="B16" s="1" t="s">
        <v>194</v>
      </c>
      <c r="C16" s="1" t="s">
        <v>195</v>
      </c>
      <c r="D16" s="1" t="s">
        <v>98</v>
      </c>
      <c r="E16" s="1" t="s">
        <v>101</v>
      </c>
      <c r="F16" s="1" t="s">
        <v>184</v>
      </c>
      <c r="G16" s="1" t="s">
        <v>186</v>
      </c>
      <c r="H16" s="1" t="s">
        <v>152</v>
      </c>
      <c r="I16" s="1" t="s">
        <v>103</v>
      </c>
      <c r="J16" s="1" t="s">
        <v>153</v>
      </c>
      <c r="K16" s="1" t="s">
        <v>103</v>
      </c>
      <c r="L16" s="1" t="s">
        <v>103</v>
      </c>
      <c r="M16" s="1" t="s">
        <v>154</v>
      </c>
      <c r="N16" s="1" t="s">
        <v>154</v>
      </c>
      <c r="O16" s="1" t="s">
        <v>7</v>
      </c>
      <c r="P16" s="1" t="s">
        <v>155</v>
      </c>
      <c r="Q16" s="1" t="s">
        <v>196</v>
      </c>
      <c r="R16" s="1" t="s">
        <v>157</v>
      </c>
      <c r="S16" s="1" t="s">
        <v>158</v>
      </c>
      <c r="T16" s="1" t="s">
        <v>159</v>
      </c>
    </row>
    <row r="17" s="1" customFormat="1" spans="1:20">
      <c r="A17" s="1" t="s">
        <v>22</v>
      </c>
      <c r="B17" s="1" t="s">
        <v>197</v>
      </c>
      <c r="C17" s="1" t="s">
        <v>198</v>
      </c>
      <c r="D17" s="1" t="s">
        <v>9</v>
      </c>
      <c r="E17" s="1" t="s">
        <v>23</v>
      </c>
      <c r="F17" s="1" t="s">
        <v>149</v>
      </c>
      <c r="G17" s="1" t="s">
        <v>151</v>
      </c>
      <c r="H17" s="1" t="s">
        <v>152</v>
      </c>
      <c r="I17" s="1" t="s">
        <v>28</v>
      </c>
      <c r="J17" s="1" t="s">
        <v>153</v>
      </c>
      <c r="K17" s="1" t="s">
        <v>28</v>
      </c>
      <c r="L17" s="1" t="s">
        <v>28</v>
      </c>
      <c r="M17" s="1" t="s">
        <v>154</v>
      </c>
      <c r="N17" s="1" t="s">
        <v>154</v>
      </c>
      <c r="O17" s="1" t="s">
        <v>7</v>
      </c>
      <c r="P17" s="1" t="s">
        <v>155</v>
      </c>
      <c r="Q17" s="1" t="s">
        <v>199</v>
      </c>
      <c r="R17" s="1" t="s">
        <v>157</v>
      </c>
      <c r="S17" s="1" t="s">
        <v>158</v>
      </c>
      <c r="T17" s="1" t="s">
        <v>159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billdetail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2021-11-09T08:54:29Z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D35BEC8AFAAC48D69B04B4076AC3B10D</vt:lpwstr>
  </property>
  <property fmtid="{D5CDD505-2E9C-101B-9397-08002B2CF9AE}" pid="3" name="KSOProductBuildVer">
    <vt:lpwstr>2052-11.1.0.11045</vt:lpwstr>
  </property>
</Properties>
</file>