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<sst xmlns="http://schemas.openxmlformats.org/spreadsheetml/2006/main" count="677" uniqueCount="210">
  <si>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</si>
  <si>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</si>
  <si>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</si>
  <si>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</si>
  <si>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</si>
  <si>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</si>
  <si>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</si>
  <si>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</si>
  <si>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</si>
  <si>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</si>
  <si>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</si>
  <si>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</si>
  <si>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</si>
  <si>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</si>
  <si>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</si>
  <si>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</si>
  <si>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</si>
  <si>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</si>
  <si>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</si>
  <si>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</si>
  <si>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</si>
  <si>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</si>
  <si>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</si>
  <si>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</si>
  <si>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</si>
  <si>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</si>
  <si>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</si>
  <si>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[青岛]都市118(青岛李沧步行街店)(78916695)</t>
  </si>
  <si>
    <t>特价房&lt;双人入住&gt;&lt;内宾&gt;&lt;预付&gt;&lt;无早&gt;</t>
  </si>
  <si>
    <t>CNY</t>
  </si>
  <si>
    <t>宋尚莹</t>
  </si>
  <si>
    <t>CA11323211109CNY</t>
  </si>
  <si>
    <t>未提现</t>
  </si>
  <si>
    <t>携程开票</t>
  </si>
  <si>
    <t>[苏州]锦江之星(苏州石湖国际教育园店)(60986907)</t>
  </si>
  <si>
    <t>商务房C&lt;双人入住&gt;&lt;内宾&gt;&lt;预付&gt;&lt;无早&gt;</t>
  </si>
  <si>
    <t>成强</t>
  </si>
  <si>
    <t>[苏州]格林豪泰智选酒店(苏州石湖苏蠡路店)(64185940)</t>
  </si>
  <si>
    <t>1.8米大床房&lt;双人入住&gt;&lt;内宾&gt;&lt;预付&gt;&lt;无早&gt;</t>
  </si>
  <si>
    <t>张冯艳</t>
  </si>
  <si>
    <t>[杭州]布丁酒店(杭州运河大关苑路店)(73269063)</t>
  </si>
  <si>
    <t>大床房c&lt;双人入住&gt;&lt;内宾&gt;&lt;预付&gt;&lt;无早&gt;</t>
  </si>
  <si>
    <t>陈鹏</t>
  </si>
  <si>
    <t>[广州]广州南美大酒店(69028734)</t>
  </si>
  <si>
    <t>豪华大床房&lt;双人入住&gt;&lt;内宾&gt;&lt;预付&gt;&lt;双早&gt;</t>
  </si>
  <si>
    <t>陈锡寿</t>
  </si>
  <si>
    <t>[广州]7天连锁酒店(广州上下九店)(65996055)</t>
  </si>
  <si>
    <t>精选大床房&lt;双人入住&gt;&lt;内宾&gt;&lt;预付&gt;&lt;无早&gt;</t>
  </si>
  <si>
    <t>肖龙宝</t>
  </si>
  <si>
    <t>[深圳]深圳泊莱酒店(坂田华为店)(69076344)</t>
  </si>
  <si>
    <t>豪华大床房&lt;双人入住&gt;&lt;内宾&gt;&lt;预付&gt;&lt;无早&gt;</t>
  </si>
  <si>
    <t>李泓江</t>
  </si>
  <si>
    <t>[揭阳]揭阳东湖大酒店(72987805)</t>
  </si>
  <si>
    <t>高级湖景双床房&lt;双人入住&gt;&lt;内宾&gt;&lt;预付&gt;&lt;双早&gt;</t>
  </si>
  <si>
    <t>聂依琳</t>
  </si>
  <si>
    <t>[广州]锦江都城酒店(广州万达广场店)(78928437)</t>
  </si>
  <si>
    <t>时尚商务房&lt;双人入住&gt;&lt;内宾&gt;&lt;预付&gt;&lt;无早&gt;</t>
  </si>
  <si>
    <t>温嘉怡</t>
  </si>
  <si>
    <t>[海口]海口新奥斯罗克酒店(75075389)</t>
  </si>
  <si>
    <t>标准双床房&lt;双人入住&gt;&lt;内宾&gt;&lt;预付&gt;&lt;无早&gt;</t>
  </si>
  <si>
    <t>符花</t>
  </si>
  <si>
    <t>[郑州]IU酒店(郑州二七万达广场航海路地铁站店)(73268141)</t>
  </si>
  <si>
    <t>小U舒适大床房&lt;双人入住&gt;&lt;内宾&gt;&lt;预付&gt;&lt;无早&gt;</t>
  </si>
  <si>
    <t>阿拉蕾</t>
  </si>
  <si>
    <t>取消</t>
  </si>
  <si>
    <t>李腾辉</t>
  </si>
  <si>
    <t>[上海]拾加拾宾馆(上海新华医院店)(78933112)</t>
  </si>
  <si>
    <t>舒适大床房&lt;双人入住&gt;&lt;内宾&gt;&lt;预付&gt;&lt;无早&gt;</t>
  </si>
  <si>
    <t>陈雅惠</t>
  </si>
  <si>
    <t>[孝昌]城市便捷酒店(孝感孝昌花园大道店)(71584977)</t>
  </si>
  <si>
    <t>特惠大床房&lt;双人入住&gt;&lt;内宾&gt;&lt;预付&gt;&lt;无早&gt;</t>
  </si>
  <si>
    <t>陈庭聪</t>
  </si>
  <si>
    <t>[深圳]深圳丽都酒店(51623373)</t>
  </si>
  <si>
    <t>标准大床房&lt;双人入住&gt;&lt;内宾&gt;&lt;预付&gt;&lt;无早&gt;</t>
  </si>
  <si>
    <t>邱素云</t>
  </si>
  <si>
    <t>Acknowledged</t>
  </si>
  <si>
    <t>[黄梅]城市便捷酒店(黄梅客运站店)(71584989)</t>
  </si>
  <si>
    <t>高磊</t>
  </si>
  <si>
    <t>宋志远</t>
  </si>
  <si>
    <t>[杭州]布丁酒店(杭州学院路地铁站口店)(70870399)</t>
  </si>
  <si>
    <t>标准房&lt;双人入住&gt;&lt;内宾&gt;&lt;预付&gt;&lt;无早&gt;</t>
  </si>
  <si>
    <t>龚锦涛</t>
  </si>
  <si>
    <t>[永济]派酒店(永济舜都大道店)(71574611)</t>
  </si>
  <si>
    <t>家庭房&lt;双人入住&gt;&lt;内宾&gt;&lt;预付&gt;&lt;无早&gt;</t>
  </si>
  <si>
    <t>师晶晶</t>
  </si>
  <si>
    <t>[广州]广州南站戴斯酒店(64224366)</t>
  </si>
  <si>
    <t>豪华复式景观套房&lt;双人入住&gt;&lt;内宾&gt;&lt;预付&gt;&lt;无早&gt;</t>
  </si>
  <si>
    <t>张佳明</t>
  </si>
  <si>
    <t>[三亚]锦江之星(三亚国际购物中心海景店)(71451743)</t>
  </si>
  <si>
    <t>商务房B&lt;双人入住&gt;&lt;内宾&gt;&lt;预付&gt;&lt;无早&gt;</t>
  </si>
  <si>
    <t>吴军</t>
  </si>
  <si>
    <t>[西安]西安万豪行政公寓(54626984)</t>
  </si>
  <si>
    <t>开放式豪华间&lt;双人入住&gt;&lt;内宾&gt;&lt;预付&gt;&lt;双早&gt;</t>
  </si>
  <si>
    <t>马瑗鸿</t>
  </si>
  <si>
    <t>[昆明]昆明长水机场云水星际大酒店(46118439)</t>
  </si>
  <si>
    <t>大床房&lt;双人入住&gt;&lt;内宾&gt;&lt;预付&gt;&lt;无早&gt;</t>
  </si>
  <si>
    <t>路文俊</t>
  </si>
  <si>
    <t>，</t>
  </si>
  <si>
    <t>A211109103646481</t>
  </si>
  <si>
    <t>CNY / HKD 当前参考汇率: 1.219312582</t>
  </si>
  <si>
    <t>总计：4152.65 CNY/
5063.38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</si>
  <si>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</si>
  <si>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</si>
  <si>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</si>
  <si>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</si>
  <si>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</si>
  <si>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</si>
  <si>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</si>
  <si>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</si>
  <si>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</si>
  <si>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</si>
  <si>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</si>
  <si>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</si>
  <si>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</si>
  <si>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</si>
  <si>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</si>
  <si>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</si>
  <si>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</si>
  <si>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</si>
  <si>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2290854</t>
  </si>
  <si>
    <t>昆明长水机场云水星际大酒店</t>
  </si>
  <si>
    <t>2021-11-06</t>
  </si>
  <si>
    <t>退房日月结</t>
  </si>
  <si>
    <t>182.51</t>
  </si>
  <si>
    <t>RMB</t>
  </si>
  <si>
    <t>0</t>
  </si>
  <si>
    <t>0.00</t>
  </si>
  <si>
    <t>携程汇智国内直连</t>
  </si>
  <si>
    <t>2021-11-05 22:51:47</t>
  </si>
  <si>
    <t>否</t>
  </si>
  <si>
    <t>汇智国际旅游发展有限公司</t>
  </si>
  <si>
    <t>直连</t>
  </si>
  <si>
    <t>2290816</t>
  </si>
  <si>
    <t>西安万豪行政公寓</t>
  </si>
  <si>
    <t>403.03</t>
  </si>
  <si>
    <t>2021-11-05 22:16:11</t>
  </si>
  <si>
    <t>2290765</t>
  </si>
  <si>
    <t>锦江之星(三亚国际购物中心海景店)</t>
  </si>
  <si>
    <t>155.49</t>
  </si>
  <si>
    <t>2021-11-05 21:12:47</t>
  </si>
  <si>
    <t>2290663</t>
  </si>
  <si>
    <t>广州南站戴斯酒店</t>
  </si>
  <si>
    <t>297.37</t>
  </si>
  <si>
    <t>2021-11-05 19:35:26</t>
  </si>
  <si>
    <t>2290598</t>
  </si>
  <si>
    <t>派酒店(永济舜都大道店)</t>
  </si>
  <si>
    <t>144.00</t>
  </si>
  <si>
    <t>2021-11-05 18:28:01</t>
  </si>
  <si>
    <t>2290564</t>
  </si>
  <si>
    <t>布丁酒店（杭州学院路地铁站店）</t>
  </si>
  <si>
    <t>125.55</t>
  </si>
  <si>
    <t>2021-11-05 18:03:00</t>
  </si>
  <si>
    <t>2290537</t>
  </si>
  <si>
    <t>城市便捷酒店(黄梅客运站店)</t>
  </si>
  <si>
    <t>141.94</t>
  </si>
  <si>
    <t>2021-11-05 17:40:11</t>
  </si>
  <si>
    <t>2290506</t>
  </si>
  <si>
    <t>165.15</t>
  </si>
  <si>
    <t>2021-11-05 17:12:57</t>
  </si>
  <si>
    <t>2290497</t>
  </si>
  <si>
    <t>深圳丽都酒店</t>
  </si>
  <si>
    <t>301.56</t>
  </si>
  <si>
    <t>2021-11-05 16:57:51</t>
  </si>
  <si>
    <t>2290310</t>
  </si>
  <si>
    <t>拾加拾宾馆（周家嘴路店）</t>
  </si>
  <si>
    <t>146.58</t>
  </si>
  <si>
    <t>2021-11-05 13:05:51</t>
  </si>
  <si>
    <t>2290218</t>
  </si>
  <si>
    <t>揭阳东湖大酒店</t>
  </si>
  <si>
    <t>281.02</t>
  </si>
  <si>
    <t>2021-11-05 11:33:36</t>
  </si>
  <si>
    <t>2290182</t>
  </si>
  <si>
    <t>IU酒店(郑州二七万达广场航海路地铁站店)</t>
  </si>
  <si>
    <t>153.58</t>
  </si>
  <si>
    <t>2021-11-05 11:10:40</t>
  </si>
  <si>
    <t>2290068</t>
  </si>
  <si>
    <t>283.10</t>
  </si>
  <si>
    <t>2021-11-05 09:26:16</t>
  </si>
  <si>
    <t>2289925</t>
  </si>
  <si>
    <t>深圳泊莱酒店(坂田华为店)</t>
  </si>
  <si>
    <t>189.72</t>
  </si>
  <si>
    <t>2021-11-05 01:47:33</t>
  </si>
  <si>
    <t>2021-11-04</t>
  </si>
  <si>
    <t>2289880</t>
  </si>
  <si>
    <t>7天连锁酒店(广州上下九店)</t>
  </si>
  <si>
    <t>144.72</t>
  </si>
  <si>
    <t>2021-11-04 23:35:22</t>
  </si>
  <si>
    <t>2289701</t>
  </si>
  <si>
    <t>广州南美大酒店</t>
  </si>
  <si>
    <t>465.66</t>
  </si>
  <si>
    <t>2021-11-04 20:31:55</t>
  </si>
  <si>
    <t>2289554</t>
  </si>
  <si>
    <t>布丁酒店（杭州运河大关苑路店）</t>
  </si>
  <si>
    <t>134.06</t>
  </si>
  <si>
    <t>2021-11-04 18:18:50</t>
  </si>
  <si>
    <t>2021-11-03</t>
  </si>
  <si>
    <t>2288270</t>
  </si>
  <si>
    <t>格林豪泰(苏州石湖苏蠡路店)</t>
  </si>
  <si>
    <t>155.74</t>
  </si>
  <si>
    <t>2021-11-03 13:03:19</t>
  </si>
  <si>
    <t>2021-11-02</t>
  </si>
  <si>
    <t>2287545</t>
  </si>
  <si>
    <t>锦江之星(苏州石湖国际教育园店)</t>
  </si>
  <si>
    <t>238.09</t>
  </si>
  <si>
    <t>2021-11-02 02:17:35</t>
  </si>
  <si>
    <t>2021-10-22</t>
  </si>
  <si>
    <t>2281662</t>
  </si>
  <si>
    <t>都市118连锁酒店（青岛李沧步行街店）</t>
  </si>
  <si>
    <t>197.36</t>
  </si>
  <si>
    <t>2021-10-22 13:55:39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</si>
</sst>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16633711020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44504</v>
      </c>
      <c r="G2" s="5">
        <v>44506</v>
      </c>
      <c r="H2" s="4">
        <v>1</v>
      </c>
      <c r="I2" s="4">
        <v>2</v>
      </c>
      <c r="J2" s="4">
        <v>2</v>
      </c>
      <c r="K2" s="4" t="s">
        <v>29</v>
      </c>
      <c r="L2" s="4">
        <v>197.36</v>
      </c>
      <c r="M2" s="4">
        <v>197.36</v>
      </c>
      <c r="N2" s="4" t="s">
        <v>30</v>
      </c>
      <c r="O2" s="4" t="s">
        <v>31</v>
      </c>
      <c r="P2" s="4" t="s">
        <v>32</v>
      </c>
      <c r="Q2" s="4">
        <v>0</v>
      </c>
      <c r="R2" s="7">
        <v>44491</v>
      </c>
      <c r="S2" s="5">
        <v>44509</v>
      </c>
      <c r="T2" s="4" t="s">
        <v>33</v>
      </c>
      <c r="U2" s="4">
        <v>197.36</v>
      </c>
      <c r="V2" s="4">
        <v>0</v>
      </c>
      <c r="W2" s="4">
        <v>0</v>
      </c>
      <c r="X2" s="4">
        <v>2281662</v>
      </c>
    </row>
    <row r="3" s="4" customFormat="1" spans="1:25">
      <c r="A3" s="4">
        <v>16724959475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44505</v>
      </c>
      <c r="G3" s="5">
        <v>44506</v>
      </c>
      <c r="H3" s="4">
        <v>1</v>
      </c>
      <c r="I3" s="4">
        <v>1</v>
      </c>
      <c r="J3" s="4">
        <v>1</v>
      </c>
      <c r="K3" s="4" t="s">
        <v>29</v>
      </c>
      <c r="L3" s="4">
        <v>238.09</v>
      </c>
      <c r="M3" s="4">
        <v>238.09</v>
      </c>
      <c r="N3" s="4" t="s">
        <v>36</v>
      </c>
      <c r="O3" s="4" t="s">
        <v>31</v>
      </c>
      <c r="P3" s="4" t="s">
        <v>32</v>
      </c>
      <c r="Q3" s="4">
        <v>0</v>
      </c>
      <c r="R3" s="7">
        <v>44502</v>
      </c>
      <c r="S3" s="5">
        <v>44509</v>
      </c>
      <c r="T3" s="4" t="s">
        <v>33</v>
      </c>
      <c r="U3" s="4">
        <v>238.09</v>
      </c>
      <c r="V3" s="4">
        <v>0</v>
      </c>
      <c r="W3" s="4">
        <v>0</v>
      </c>
      <c r="X3" s="4">
        <v>2287545</v>
      </c>
      <c r="Y3" s="4">
        <v>103997629434</v>
      </c>
    </row>
    <row r="4" s="4" customFormat="1" spans="1:23">
      <c r="A4" s="4">
        <v>16729758741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44505</v>
      </c>
      <c r="G4" s="5">
        <v>44506</v>
      </c>
      <c r="H4" s="4">
        <v>1</v>
      </c>
      <c r="I4" s="4">
        <v>1</v>
      </c>
      <c r="J4" s="4">
        <v>1</v>
      </c>
      <c r="K4" s="4" t="s">
        <v>29</v>
      </c>
      <c r="L4" s="4">
        <v>155.74</v>
      </c>
      <c r="M4" s="4">
        <v>155.74</v>
      </c>
      <c r="N4" s="4" t="s">
        <v>39</v>
      </c>
      <c r="O4" s="4" t="s">
        <v>31</v>
      </c>
      <c r="P4" s="4" t="s">
        <v>32</v>
      </c>
      <c r="Q4" s="4">
        <v>0</v>
      </c>
      <c r="R4" s="7">
        <v>44503</v>
      </c>
      <c r="S4" s="5">
        <v>44509</v>
      </c>
      <c r="T4" s="4" t="s">
        <v>33</v>
      </c>
      <c r="U4" s="4">
        <v>155.74</v>
      </c>
      <c r="V4" s="4">
        <v>0</v>
      </c>
      <c r="W4" s="4">
        <v>0</v>
      </c>
    </row>
    <row r="5" s="4" customFormat="1" spans="1:23">
      <c r="A5" s="4">
        <v>16739824804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44505</v>
      </c>
      <c r="G5" s="5">
        <v>44506</v>
      </c>
      <c r="H5" s="4">
        <v>1</v>
      </c>
      <c r="I5" s="4">
        <v>1</v>
      </c>
      <c r="J5" s="4">
        <v>1</v>
      </c>
      <c r="K5" s="4" t="s">
        <v>29</v>
      </c>
      <c r="L5" s="4">
        <v>134.06</v>
      </c>
      <c r="M5" s="4">
        <v>134.06</v>
      </c>
      <c r="N5" s="4" t="s">
        <v>42</v>
      </c>
      <c r="O5" s="4" t="s">
        <v>31</v>
      </c>
      <c r="P5" s="4" t="s">
        <v>32</v>
      </c>
      <c r="Q5" s="4">
        <v>0</v>
      </c>
      <c r="R5" s="7">
        <v>44504</v>
      </c>
      <c r="S5" s="5">
        <v>44509</v>
      </c>
      <c r="T5" s="4" t="s">
        <v>33</v>
      </c>
      <c r="U5" s="4">
        <v>134.06</v>
      </c>
      <c r="V5" s="4">
        <v>0</v>
      </c>
      <c r="W5" s="4">
        <v>0</v>
      </c>
    </row>
    <row r="6" s="4" customFormat="1" spans="1:24">
      <c r="A6" s="4">
        <v>16740358647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44505</v>
      </c>
      <c r="G6" s="5">
        <v>44506</v>
      </c>
      <c r="H6" s="4">
        <v>1</v>
      </c>
      <c r="I6" s="4">
        <v>1</v>
      </c>
      <c r="J6" s="4">
        <v>1</v>
      </c>
      <c r="K6" s="4" t="s">
        <v>29</v>
      </c>
      <c r="L6" s="4">
        <v>465.66</v>
      </c>
      <c r="M6" s="4">
        <v>465.66</v>
      </c>
      <c r="N6" s="4" t="s">
        <v>45</v>
      </c>
      <c r="O6" s="4" t="s">
        <v>31</v>
      </c>
      <c r="P6" s="4" t="s">
        <v>32</v>
      </c>
      <c r="Q6" s="4">
        <v>0</v>
      </c>
      <c r="R6" s="7">
        <v>44504</v>
      </c>
      <c r="S6" s="5">
        <v>44509</v>
      </c>
      <c r="T6" s="4" t="s">
        <v>33</v>
      </c>
      <c r="U6" s="4">
        <v>465.66</v>
      </c>
      <c r="V6" s="4">
        <v>0</v>
      </c>
      <c r="W6" s="4">
        <v>0</v>
      </c>
      <c r="X6" s="4">
        <v>2289701</v>
      </c>
    </row>
    <row r="7" s="4" customFormat="1" spans="1:25">
      <c r="A7" s="4">
        <v>16740988184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44505</v>
      </c>
      <c r="G7" s="5">
        <v>44506</v>
      </c>
      <c r="H7" s="4">
        <v>1</v>
      </c>
      <c r="I7" s="4">
        <v>1</v>
      </c>
      <c r="J7" s="4">
        <v>1</v>
      </c>
      <c r="K7" s="4" t="s">
        <v>29</v>
      </c>
      <c r="L7" s="4">
        <v>144.72</v>
      </c>
      <c r="M7" s="4">
        <v>144.72</v>
      </c>
      <c r="N7" s="4" t="s">
        <v>48</v>
      </c>
      <c r="O7" s="4" t="s">
        <v>31</v>
      </c>
      <c r="P7" s="4" t="s">
        <v>32</v>
      </c>
      <c r="Q7" s="4">
        <v>0</v>
      </c>
      <c r="R7" s="7">
        <v>44504</v>
      </c>
      <c r="S7" s="5">
        <v>44509</v>
      </c>
      <c r="T7" s="4" t="s">
        <v>33</v>
      </c>
      <c r="U7" s="4">
        <v>144.72</v>
      </c>
      <c r="V7" s="4">
        <v>0</v>
      </c>
      <c r="W7" s="4">
        <v>0</v>
      </c>
      <c r="X7" s="4">
        <v>2289880</v>
      </c>
      <c r="Y7" s="4">
        <v>104004708094</v>
      </c>
    </row>
    <row r="8" s="4" customFormat="1" spans="1:23">
      <c r="A8" s="4">
        <v>16741216604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44505</v>
      </c>
      <c r="G8" s="5">
        <v>44506</v>
      </c>
      <c r="H8" s="4">
        <v>1</v>
      </c>
      <c r="I8" s="4">
        <v>1</v>
      </c>
      <c r="J8" s="4">
        <v>1</v>
      </c>
      <c r="K8" s="4" t="s">
        <v>29</v>
      </c>
      <c r="L8" s="4">
        <v>189.72</v>
      </c>
      <c r="M8" s="4">
        <v>189.72</v>
      </c>
      <c r="N8" s="4" t="s">
        <v>51</v>
      </c>
      <c r="O8" s="4" t="s">
        <v>31</v>
      </c>
      <c r="P8" s="4" t="s">
        <v>32</v>
      </c>
      <c r="Q8" s="4">
        <v>0</v>
      </c>
      <c r="R8" s="7">
        <v>44505</v>
      </c>
      <c r="S8" s="5">
        <v>44509</v>
      </c>
      <c r="T8" s="4" t="s">
        <v>33</v>
      </c>
      <c r="U8" s="4">
        <v>189.72</v>
      </c>
      <c r="V8" s="4">
        <v>0</v>
      </c>
      <c r="W8" s="4">
        <v>0</v>
      </c>
    </row>
    <row r="9" s="4" customFormat="1" spans="1:24">
      <c r="A9" s="4">
        <v>16741541356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44505</v>
      </c>
      <c r="G9" s="5">
        <v>44506</v>
      </c>
      <c r="H9" s="4">
        <v>1</v>
      </c>
      <c r="I9" s="4">
        <v>1</v>
      </c>
      <c r="J9" s="4">
        <v>1</v>
      </c>
      <c r="K9" s="4" t="s">
        <v>29</v>
      </c>
      <c r="L9" s="4">
        <v>283.1</v>
      </c>
      <c r="M9" s="4">
        <v>283.1</v>
      </c>
      <c r="N9" s="4" t="s">
        <v>54</v>
      </c>
      <c r="O9" s="4" t="s">
        <v>31</v>
      </c>
      <c r="P9" s="4" t="s">
        <v>32</v>
      </c>
      <c r="Q9" s="4">
        <v>0</v>
      </c>
      <c r="R9" s="7">
        <v>44505</v>
      </c>
      <c r="S9" s="5">
        <v>44509</v>
      </c>
      <c r="T9" s="4" t="s">
        <v>33</v>
      </c>
      <c r="U9" s="4">
        <v>283.1</v>
      </c>
      <c r="V9" s="4">
        <v>0</v>
      </c>
      <c r="W9" s="4">
        <v>0</v>
      </c>
      <c r="X9" s="4">
        <v>2290068</v>
      </c>
    </row>
    <row r="10" s="4" customFormat="1" spans="1:24">
      <c r="A10" s="4">
        <v>16741664008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44505</v>
      </c>
      <c r="G10" s="5">
        <v>44506</v>
      </c>
      <c r="H10" s="4">
        <v>1</v>
      </c>
      <c r="I10" s="4">
        <v>1</v>
      </c>
      <c r="J10" s="4">
        <v>1</v>
      </c>
      <c r="K10" s="4" t="s">
        <v>29</v>
      </c>
      <c r="L10" s="4">
        <v>396.84</v>
      </c>
      <c r="M10" s="4">
        <v>396.84</v>
      </c>
      <c r="N10" s="4" t="s">
        <v>57</v>
      </c>
      <c r="O10" s="4" t="s">
        <v>31</v>
      </c>
      <c r="P10" s="4" t="s">
        <v>32</v>
      </c>
      <c r="Q10" s="4">
        <v>0</v>
      </c>
      <c r="R10" s="7">
        <v>44505</v>
      </c>
      <c r="S10" s="5">
        <v>44509</v>
      </c>
      <c r="T10" s="4" t="s">
        <v>33</v>
      </c>
      <c r="U10" s="4">
        <v>396.84</v>
      </c>
      <c r="V10" s="4">
        <v>0</v>
      </c>
      <c r="W10" s="4">
        <v>0</v>
      </c>
      <c r="X10" s="4">
        <v>2290123</v>
      </c>
    </row>
    <row r="11" s="4" customFormat="1" spans="1:24">
      <c r="A11" s="4">
        <v>16741729675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44505</v>
      </c>
      <c r="G11" s="5">
        <v>44506</v>
      </c>
      <c r="H11" s="4">
        <v>1</v>
      </c>
      <c r="I11" s="4">
        <v>1</v>
      </c>
      <c r="J11" s="4">
        <v>1</v>
      </c>
      <c r="K11" s="4" t="s">
        <v>29</v>
      </c>
      <c r="L11" s="4">
        <v>225.2</v>
      </c>
      <c r="M11" s="4">
        <v>225.2</v>
      </c>
      <c r="N11" s="4" t="s">
        <v>60</v>
      </c>
      <c r="O11" s="4" t="s">
        <v>31</v>
      </c>
      <c r="P11" s="4" t="s">
        <v>32</v>
      </c>
      <c r="Q11" s="4">
        <v>0</v>
      </c>
      <c r="R11" s="7">
        <v>44505</v>
      </c>
      <c r="S11" s="5">
        <v>44509</v>
      </c>
      <c r="T11" s="4" t="s">
        <v>33</v>
      </c>
      <c r="U11" s="4">
        <v>225.2</v>
      </c>
      <c r="V11" s="4">
        <v>0</v>
      </c>
      <c r="W11" s="4">
        <v>0</v>
      </c>
      <c r="X11" s="4">
        <v>2290153</v>
      </c>
    </row>
    <row r="12" s="4" customFormat="1" spans="1:23">
      <c r="A12" s="4">
        <v>16741817143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44505</v>
      </c>
      <c r="G12" s="5">
        <v>44506</v>
      </c>
      <c r="H12" s="4">
        <v>1</v>
      </c>
      <c r="I12" s="4">
        <v>1</v>
      </c>
      <c r="J12" s="4">
        <v>1</v>
      </c>
      <c r="K12" s="4" t="s">
        <v>29</v>
      </c>
      <c r="L12" s="4">
        <v>153.58</v>
      </c>
      <c r="M12" s="4">
        <v>153.58</v>
      </c>
      <c r="N12" s="4" t="s">
        <v>63</v>
      </c>
      <c r="O12" s="4" t="s">
        <v>31</v>
      </c>
      <c r="P12" s="4" t="s">
        <v>32</v>
      </c>
      <c r="Q12" s="4">
        <v>0</v>
      </c>
      <c r="R12" s="7">
        <v>44505</v>
      </c>
      <c r="S12" s="5">
        <v>44509</v>
      </c>
      <c r="T12" s="4" t="s">
        <v>33</v>
      </c>
      <c r="U12" s="4">
        <v>153.58</v>
      </c>
      <c r="V12" s="4">
        <v>0</v>
      </c>
      <c r="W12" s="4">
        <v>0</v>
      </c>
    </row>
    <row r="13" s="4" customFormat="1" spans="1:23">
      <c r="A13" s="4">
        <v>16741817143</v>
      </c>
      <c r="B13" s="4" t="s">
        <v>25</v>
      </c>
      <c r="C13" s="4" t="s">
        <v>64</v>
      </c>
      <c r="D13" s="4" t="s">
        <v>61</v>
      </c>
      <c r="E13" s="4" t="s">
        <v>62</v>
      </c>
      <c r="F13" s="5">
        <v>44505</v>
      </c>
      <c r="G13" s="5">
        <v>44506</v>
      </c>
      <c r="H13" s="4">
        <v>1</v>
      </c>
      <c r="I13" s="4">
        <v>1</v>
      </c>
      <c r="J13" s="4">
        <v>1</v>
      </c>
      <c r="K13" s="4" t="s">
        <v>29</v>
      </c>
      <c r="L13" s="4">
        <v>-153.58</v>
      </c>
      <c r="M13" s="4">
        <v>-153.58</v>
      </c>
      <c r="N13" s="4" t="s">
        <v>63</v>
      </c>
      <c r="O13" s="4" t="s">
        <v>31</v>
      </c>
      <c r="P13" s="4" t="s">
        <v>32</v>
      </c>
      <c r="Q13" s="4">
        <v>0</v>
      </c>
      <c r="R13" s="7">
        <v>44505</v>
      </c>
      <c r="S13" s="5">
        <v>44509</v>
      </c>
      <c r="T13" s="4" t="s">
        <v>33</v>
      </c>
      <c r="U13" s="4">
        <v>-153.58</v>
      </c>
      <c r="V13" s="4">
        <v>0</v>
      </c>
      <c r="W13" s="4">
        <v>0</v>
      </c>
    </row>
    <row r="14" s="4" customFormat="1" spans="1:24">
      <c r="A14" s="4">
        <v>16741664008</v>
      </c>
      <c r="B14" s="4" t="s">
        <v>25</v>
      </c>
      <c r="C14" s="4" t="s">
        <v>64</v>
      </c>
      <c r="D14" s="4" t="s">
        <v>55</v>
      </c>
      <c r="E14" s="4" t="s">
        <v>56</v>
      </c>
      <c r="F14" s="5">
        <v>44505</v>
      </c>
      <c r="G14" s="5">
        <v>44506</v>
      </c>
      <c r="H14" s="4">
        <v>1</v>
      </c>
      <c r="I14" s="4">
        <v>1</v>
      </c>
      <c r="J14" s="4">
        <v>1</v>
      </c>
      <c r="K14" s="4" t="s">
        <v>29</v>
      </c>
      <c r="L14" s="4">
        <v>-396.84</v>
      </c>
      <c r="M14" s="4">
        <v>-396.84</v>
      </c>
      <c r="N14" s="4" t="s">
        <v>57</v>
      </c>
      <c r="O14" s="4" t="s">
        <v>31</v>
      </c>
      <c r="P14" s="4" t="s">
        <v>32</v>
      </c>
      <c r="Q14" s="4">
        <v>0</v>
      </c>
      <c r="R14" s="7">
        <v>44505</v>
      </c>
      <c r="S14" s="5">
        <v>44509</v>
      </c>
      <c r="T14" s="4" t="s">
        <v>33</v>
      </c>
      <c r="U14" s="4">
        <v>-396.84</v>
      </c>
      <c r="V14" s="4">
        <v>0</v>
      </c>
      <c r="W14" s="4">
        <v>0</v>
      </c>
      <c r="X14" s="4">
        <v>2290123</v>
      </c>
    </row>
    <row r="15" s="4" customFormat="1" spans="1:24">
      <c r="A15" s="4">
        <v>16741896053</v>
      </c>
      <c r="B15" s="4" t="s">
        <v>25</v>
      </c>
      <c r="C15" s="4" t="s">
        <v>26</v>
      </c>
      <c r="D15" s="4" t="s">
        <v>52</v>
      </c>
      <c r="E15" s="4" t="s">
        <v>53</v>
      </c>
      <c r="F15" s="5">
        <v>44505</v>
      </c>
      <c r="G15" s="5">
        <v>44506</v>
      </c>
      <c r="H15" s="4">
        <v>1</v>
      </c>
      <c r="I15" s="4">
        <v>1</v>
      </c>
      <c r="J15" s="4">
        <v>1</v>
      </c>
      <c r="K15" s="4" t="s">
        <v>29</v>
      </c>
      <c r="L15" s="4">
        <v>281.02</v>
      </c>
      <c r="M15" s="4">
        <v>281.02</v>
      </c>
      <c r="N15" s="4" t="s">
        <v>65</v>
      </c>
      <c r="O15" s="4" t="s">
        <v>31</v>
      </c>
      <c r="P15" s="4" t="s">
        <v>32</v>
      </c>
      <c r="Q15" s="4">
        <v>0</v>
      </c>
      <c r="R15" s="7">
        <v>44505</v>
      </c>
      <c r="S15" s="5">
        <v>44509</v>
      </c>
      <c r="T15" s="4" t="s">
        <v>33</v>
      </c>
      <c r="U15" s="4">
        <v>281.02</v>
      </c>
      <c r="V15" s="4">
        <v>0</v>
      </c>
      <c r="W15" s="4">
        <v>0</v>
      </c>
      <c r="X15" s="4">
        <v>2290218</v>
      </c>
    </row>
    <row r="16" s="4" customFormat="1" spans="1:24">
      <c r="A16" s="4">
        <v>16742226337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44505</v>
      </c>
      <c r="G16" s="5">
        <v>44506</v>
      </c>
      <c r="H16" s="4">
        <v>1</v>
      </c>
      <c r="I16" s="4">
        <v>1</v>
      </c>
      <c r="J16" s="4">
        <v>1</v>
      </c>
      <c r="K16" s="4" t="s">
        <v>29</v>
      </c>
      <c r="L16" s="4">
        <v>146.58</v>
      </c>
      <c r="M16" s="4">
        <v>146.58</v>
      </c>
      <c r="N16" s="4" t="s">
        <v>68</v>
      </c>
      <c r="O16" s="4" t="s">
        <v>31</v>
      </c>
      <c r="P16" s="4" t="s">
        <v>32</v>
      </c>
      <c r="Q16" s="4">
        <v>0</v>
      </c>
      <c r="R16" s="7">
        <v>44505</v>
      </c>
      <c r="S16" s="5">
        <v>44509</v>
      </c>
      <c r="T16" s="4" t="s">
        <v>33</v>
      </c>
      <c r="U16" s="4">
        <v>146.58</v>
      </c>
      <c r="V16" s="4">
        <v>0</v>
      </c>
      <c r="W16" s="4">
        <v>0</v>
      </c>
      <c r="X16" s="4">
        <v>2290310</v>
      </c>
    </row>
    <row r="17" s="4" customFormat="1" spans="1:23">
      <c r="A17" s="4">
        <v>16742454758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44505</v>
      </c>
      <c r="G17" s="5">
        <v>44506</v>
      </c>
      <c r="H17" s="4">
        <v>1</v>
      </c>
      <c r="I17" s="4">
        <v>1</v>
      </c>
      <c r="J17" s="4">
        <v>1</v>
      </c>
      <c r="K17" s="4" t="s">
        <v>29</v>
      </c>
      <c r="L17" s="4">
        <v>166.07</v>
      </c>
      <c r="M17" s="4">
        <v>166.07</v>
      </c>
      <c r="N17" s="4" t="s">
        <v>71</v>
      </c>
      <c r="O17" s="4" t="s">
        <v>31</v>
      </c>
      <c r="P17" s="4" t="s">
        <v>32</v>
      </c>
      <c r="Q17" s="4">
        <v>0</v>
      </c>
      <c r="R17" s="7">
        <v>44505</v>
      </c>
      <c r="S17" s="5">
        <v>44509</v>
      </c>
      <c r="T17" s="4" t="s">
        <v>33</v>
      </c>
      <c r="U17" s="4">
        <v>166.07</v>
      </c>
      <c r="V17" s="4">
        <v>0</v>
      </c>
      <c r="W17" s="4">
        <v>0</v>
      </c>
    </row>
    <row r="18" s="4" customFormat="1" spans="1:23">
      <c r="A18" s="4">
        <v>16742454758</v>
      </c>
      <c r="B18" s="4" t="s">
        <v>25</v>
      </c>
      <c r="C18" s="4" t="s">
        <v>64</v>
      </c>
      <c r="D18" s="4" t="s">
        <v>69</v>
      </c>
      <c r="E18" s="4" t="s">
        <v>70</v>
      </c>
      <c r="F18" s="5">
        <v>44505</v>
      </c>
      <c r="G18" s="5">
        <v>44506</v>
      </c>
      <c r="H18" s="4">
        <v>1</v>
      </c>
      <c r="I18" s="4">
        <v>1</v>
      </c>
      <c r="J18" s="4">
        <v>1</v>
      </c>
      <c r="K18" s="4" t="s">
        <v>29</v>
      </c>
      <c r="L18" s="4">
        <v>-166.07</v>
      </c>
      <c r="M18" s="4">
        <v>-166.07</v>
      </c>
      <c r="N18" s="4" t="s">
        <v>71</v>
      </c>
      <c r="O18" s="4" t="s">
        <v>31</v>
      </c>
      <c r="P18" s="4" t="s">
        <v>32</v>
      </c>
      <c r="Q18" s="4">
        <v>0</v>
      </c>
      <c r="R18" s="7">
        <v>44505</v>
      </c>
      <c r="S18" s="5">
        <v>44509</v>
      </c>
      <c r="T18" s="4" t="s">
        <v>33</v>
      </c>
      <c r="U18" s="4">
        <v>-166.07</v>
      </c>
      <c r="V18" s="4">
        <v>0</v>
      </c>
      <c r="W18" s="4">
        <v>0</v>
      </c>
    </row>
    <row r="19" s="4" customFormat="1" spans="1:25">
      <c r="A19" s="4">
        <v>16744146702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44505</v>
      </c>
      <c r="G19" s="5">
        <v>44506</v>
      </c>
      <c r="H19" s="4">
        <v>1</v>
      </c>
      <c r="I19" s="4">
        <v>1</v>
      </c>
      <c r="J19" s="4">
        <v>1</v>
      </c>
      <c r="K19" s="4" t="s">
        <v>29</v>
      </c>
      <c r="L19" s="4">
        <v>301.56</v>
      </c>
      <c r="M19" s="4">
        <v>301.56</v>
      </c>
      <c r="N19" s="4" t="s">
        <v>74</v>
      </c>
      <c r="O19" s="4" t="s">
        <v>31</v>
      </c>
      <c r="P19" s="4" t="s">
        <v>32</v>
      </c>
      <c r="Q19" s="4">
        <v>0</v>
      </c>
      <c r="R19" s="7">
        <v>44505</v>
      </c>
      <c r="S19" s="5">
        <v>44509</v>
      </c>
      <c r="T19" s="4" t="s">
        <v>33</v>
      </c>
      <c r="U19" s="4">
        <v>301.56</v>
      </c>
      <c r="V19" s="4">
        <v>0</v>
      </c>
      <c r="W19" s="4">
        <v>0</v>
      </c>
      <c r="X19" s="4">
        <v>2290497</v>
      </c>
      <c r="Y19" s="4" t="s">
        <v>75</v>
      </c>
    </row>
    <row r="20" s="4" customFormat="1" spans="1:24">
      <c r="A20" s="4">
        <v>16744271191</v>
      </c>
      <c r="B20" s="4" t="s">
        <v>25</v>
      </c>
      <c r="C20" s="4" t="s">
        <v>26</v>
      </c>
      <c r="D20" s="4" t="s">
        <v>76</v>
      </c>
      <c r="E20" s="4" t="s">
        <v>73</v>
      </c>
      <c r="F20" s="5">
        <v>44505</v>
      </c>
      <c r="G20" s="5">
        <v>44506</v>
      </c>
      <c r="H20" s="4">
        <v>1</v>
      </c>
      <c r="I20" s="4">
        <v>1</v>
      </c>
      <c r="J20" s="4">
        <v>1</v>
      </c>
      <c r="K20" s="4" t="s">
        <v>29</v>
      </c>
      <c r="L20" s="4">
        <v>165.15</v>
      </c>
      <c r="M20" s="4">
        <v>165.15</v>
      </c>
      <c r="N20" s="4" t="s">
        <v>77</v>
      </c>
      <c r="O20" s="4" t="s">
        <v>31</v>
      </c>
      <c r="P20" s="4" t="s">
        <v>32</v>
      </c>
      <c r="Q20" s="4">
        <v>0</v>
      </c>
      <c r="R20" s="7">
        <v>44505</v>
      </c>
      <c r="S20" s="5">
        <v>44509</v>
      </c>
      <c r="T20" s="4" t="s">
        <v>33</v>
      </c>
      <c r="U20" s="4">
        <v>165.15</v>
      </c>
      <c r="V20" s="4">
        <v>0</v>
      </c>
      <c r="W20" s="4">
        <v>0</v>
      </c>
      <c r="X20" s="4">
        <v>2290506</v>
      </c>
    </row>
    <row r="21" s="4" customFormat="1" spans="1:23">
      <c r="A21" s="4">
        <v>16744501566</v>
      </c>
      <c r="B21" s="4" t="s">
        <v>25</v>
      </c>
      <c r="C21" s="4" t="s">
        <v>26</v>
      </c>
      <c r="D21" s="4" t="s">
        <v>76</v>
      </c>
      <c r="E21" s="4" t="s">
        <v>70</v>
      </c>
      <c r="F21" s="5">
        <v>44505</v>
      </c>
      <c r="G21" s="5">
        <v>44506</v>
      </c>
      <c r="H21" s="4">
        <v>1</v>
      </c>
      <c r="I21" s="4">
        <v>1</v>
      </c>
      <c r="J21" s="4">
        <v>1</v>
      </c>
      <c r="K21" s="4" t="s">
        <v>29</v>
      </c>
      <c r="L21" s="4">
        <v>141.94</v>
      </c>
      <c r="M21" s="4">
        <v>141.94</v>
      </c>
      <c r="N21" s="4" t="s">
        <v>78</v>
      </c>
      <c r="O21" s="4" t="s">
        <v>31</v>
      </c>
      <c r="P21" s="4" t="s">
        <v>32</v>
      </c>
      <c r="Q21" s="4">
        <v>0</v>
      </c>
      <c r="R21" s="7">
        <v>44505</v>
      </c>
      <c r="S21" s="5">
        <v>44509</v>
      </c>
      <c r="T21" s="4" t="s">
        <v>33</v>
      </c>
      <c r="U21" s="4">
        <v>141.94</v>
      </c>
      <c r="V21" s="4">
        <v>0</v>
      </c>
      <c r="W21" s="4">
        <v>0</v>
      </c>
    </row>
    <row r="22" s="4" customFormat="1" spans="1:24">
      <c r="A22" s="4">
        <v>16741729675</v>
      </c>
      <c r="B22" s="4" t="s">
        <v>25</v>
      </c>
      <c r="C22" s="4" t="s">
        <v>64</v>
      </c>
      <c r="D22" s="4" t="s">
        <v>58</v>
      </c>
      <c r="E22" s="4" t="s">
        <v>59</v>
      </c>
      <c r="F22" s="5">
        <v>44505</v>
      </c>
      <c r="G22" s="5">
        <v>44506</v>
      </c>
      <c r="H22" s="4">
        <v>1</v>
      </c>
      <c r="I22" s="4">
        <v>1</v>
      </c>
      <c r="J22" s="4">
        <v>1</v>
      </c>
      <c r="K22" s="4" t="s">
        <v>29</v>
      </c>
      <c r="L22" s="4">
        <v>-225.2</v>
      </c>
      <c r="M22" s="4">
        <v>-225.2</v>
      </c>
      <c r="N22" s="4" t="s">
        <v>60</v>
      </c>
      <c r="O22" s="4" t="s">
        <v>31</v>
      </c>
      <c r="P22" s="4" t="s">
        <v>32</v>
      </c>
      <c r="Q22" s="4">
        <v>0</v>
      </c>
      <c r="R22" s="7">
        <v>44505</v>
      </c>
      <c r="S22" s="5">
        <v>44509</v>
      </c>
      <c r="T22" s="4" t="s">
        <v>33</v>
      </c>
      <c r="U22" s="4">
        <v>-225.2</v>
      </c>
      <c r="V22" s="4">
        <v>0</v>
      </c>
      <c r="W22" s="4">
        <v>0</v>
      </c>
      <c r="X22" s="4">
        <v>2290153</v>
      </c>
    </row>
    <row r="23" s="4" customFormat="1" spans="1:23">
      <c r="A23" s="4">
        <v>16744681377</v>
      </c>
      <c r="B23" s="4" t="s">
        <v>25</v>
      </c>
      <c r="C23" s="4" t="s">
        <v>26</v>
      </c>
      <c r="D23" s="4" t="s">
        <v>79</v>
      </c>
      <c r="E23" s="4" t="s">
        <v>80</v>
      </c>
      <c r="F23" s="5">
        <v>44505</v>
      </c>
      <c r="G23" s="5">
        <v>44506</v>
      </c>
      <c r="H23" s="4">
        <v>1</v>
      </c>
      <c r="I23" s="4">
        <v>1</v>
      </c>
      <c r="J23" s="4">
        <v>1</v>
      </c>
      <c r="K23" s="4" t="s">
        <v>29</v>
      </c>
      <c r="L23" s="4">
        <v>125.55</v>
      </c>
      <c r="M23" s="4">
        <v>125.55</v>
      </c>
      <c r="N23" s="4" t="s">
        <v>81</v>
      </c>
      <c r="O23" s="4" t="s">
        <v>31</v>
      </c>
      <c r="P23" s="4" t="s">
        <v>32</v>
      </c>
      <c r="Q23" s="4">
        <v>0</v>
      </c>
      <c r="R23" s="7">
        <v>44505</v>
      </c>
      <c r="S23" s="5">
        <v>44509</v>
      </c>
      <c r="T23" s="4" t="s">
        <v>33</v>
      </c>
      <c r="U23" s="4">
        <v>125.55</v>
      </c>
      <c r="V23" s="4">
        <v>0</v>
      </c>
      <c r="W23" s="4">
        <v>0</v>
      </c>
    </row>
    <row r="24" s="4" customFormat="1" spans="1:25">
      <c r="A24" s="4">
        <v>16744853041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44505</v>
      </c>
      <c r="G24" s="5">
        <v>44506</v>
      </c>
      <c r="H24" s="4">
        <v>1</v>
      </c>
      <c r="I24" s="4">
        <v>1</v>
      </c>
      <c r="J24" s="4">
        <v>1</v>
      </c>
      <c r="K24" s="4" t="s">
        <v>29</v>
      </c>
      <c r="L24" s="4">
        <v>144</v>
      </c>
      <c r="M24" s="4">
        <v>144</v>
      </c>
      <c r="N24" s="4" t="s">
        <v>84</v>
      </c>
      <c r="O24" s="4" t="s">
        <v>31</v>
      </c>
      <c r="P24" s="4" t="s">
        <v>32</v>
      </c>
      <c r="Q24" s="4">
        <v>0</v>
      </c>
      <c r="R24" s="7">
        <v>44505</v>
      </c>
      <c r="S24" s="5">
        <v>44509</v>
      </c>
      <c r="T24" s="4" t="s">
        <v>33</v>
      </c>
      <c r="U24" s="4">
        <v>144</v>
      </c>
      <c r="V24" s="4">
        <v>0</v>
      </c>
      <c r="W24" s="4">
        <v>0</v>
      </c>
      <c r="X24" s="4">
        <v>2290598</v>
      </c>
      <c r="Y24" s="4">
        <v>104006323784</v>
      </c>
    </row>
    <row r="25" s="4" customFormat="1" spans="1:25">
      <c r="A25" s="4">
        <v>16745273949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44505</v>
      </c>
      <c r="G25" s="5">
        <v>44506</v>
      </c>
      <c r="H25" s="4">
        <v>1</v>
      </c>
      <c r="I25" s="4">
        <v>1</v>
      </c>
      <c r="J25" s="4">
        <v>1</v>
      </c>
      <c r="K25" s="4" t="s">
        <v>29</v>
      </c>
      <c r="L25" s="4">
        <v>297.37</v>
      </c>
      <c r="M25" s="4">
        <v>297.37</v>
      </c>
      <c r="N25" s="4" t="s">
        <v>87</v>
      </c>
      <c r="O25" s="4" t="s">
        <v>31</v>
      </c>
      <c r="P25" s="4" t="s">
        <v>32</v>
      </c>
      <c r="Q25" s="4">
        <v>0</v>
      </c>
      <c r="R25" s="7">
        <v>44505</v>
      </c>
      <c r="S25" s="5">
        <v>44509</v>
      </c>
      <c r="T25" s="4" t="s">
        <v>33</v>
      </c>
      <c r="U25" s="4">
        <v>297.37</v>
      </c>
      <c r="V25" s="4">
        <v>0</v>
      </c>
      <c r="W25" s="4">
        <v>0</v>
      </c>
      <c r="X25" s="4">
        <v>2290663</v>
      </c>
      <c r="Y25" s="4">
        <v>636621472</v>
      </c>
    </row>
    <row r="26" s="4" customFormat="1" spans="1:25">
      <c r="A26" s="4">
        <v>16745859083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44505</v>
      </c>
      <c r="G26" s="5">
        <v>44506</v>
      </c>
      <c r="H26" s="4">
        <v>1</v>
      </c>
      <c r="I26" s="4">
        <v>1</v>
      </c>
      <c r="J26" s="4">
        <v>1</v>
      </c>
      <c r="K26" s="4" t="s">
        <v>29</v>
      </c>
      <c r="L26" s="4">
        <v>155.49</v>
      </c>
      <c r="M26" s="4">
        <v>155.49</v>
      </c>
      <c r="N26" s="4" t="s">
        <v>90</v>
      </c>
      <c r="O26" s="4" t="s">
        <v>31</v>
      </c>
      <c r="P26" s="4" t="s">
        <v>32</v>
      </c>
      <c r="Q26" s="4">
        <v>0</v>
      </c>
      <c r="R26" s="7">
        <v>44505</v>
      </c>
      <c r="S26" s="5">
        <v>44509</v>
      </c>
      <c r="T26" s="4" t="s">
        <v>33</v>
      </c>
      <c r="U26" s="4">
        <v>155.49</v>
      </c>
      <c r="V26" s="4">
        <v>0</v>
      </c>
      <c r="W26" s="4">
        <v>0</v>
      </c>
      <c r="X26" s="4">
        <v>2290765</v>
      </c>
      <c r="Y26" s="4">
        <v>104006717744</v>
      </c>
    </row>
    <row r="27" s="4" customFormat="1" spans="1:25">
      <c r="A27" s="4">
        <v>16746220674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44505</v>
      </c>
      <c r="G27" s="5">
        <v>44506</v>
      </c>
      <c r="H27" s="4">
        <v>1</v>
      </c>
      <c r="I27" s="4">
        <v>1</v>
      </c>
      <c r="J27" s="4">
        <v>1</v>
      </c>
      <c r="K27" s="4" t="s">
        <v>29</v>
      </c>
      <c r="L27" s="4">
        <v>403.03</v>
      </c>
      <c r="M27" s="4">
        <v>403.03</v>
      </c>
      <c r="N27" s="4" t="s">
        <v>93</v>
      </c>
      <c r="O27" s="4" t="s">
        <v>31</v>
      </c>
      <c r="P27" s="4" t="s">
        <v>32</v>
      </c>
      <c r="Q27" s="4">
        <v>0</v>
      </c>
      <c r="R27" s="7">
        <v>44505</v>
      </c>
      <c r="S27" s="5">
        <v>44509</v>
      </c>
      <c r="T27" s="4" t="s">
        <v>33</v>
      </c>
      <c r="U27" s="4">
        <v>403.03</v>
      </c>
      <c r="V27" s="4">
        <v>0</v>
      </c>
      <c r="W27" s="4">
        <v>0</v>
      </c>
      <c r="X27" s="4">
        <v>2290816</v>
      </c>
      <c r="Y27" s="4">
        <v>72069465</v>
      </c>
    </row>
    <row r="28" s="4" customFormat="1" spans="1:25">
      <c r="A28" s="4">
        <v>16746378673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44505</v>
      </c>
      <c r="G28" s="5">
        <v>44506</v>
      </c>
      <c r="H28" s="4">
        <v>1</v>
      </c>
      <c r="I28" s="4">
        <v>1</v>
      </c>
      <c r="J28" s="4">
        <v>1</v>
      </c>
      <c r="K28" s="4" t="s">
        <v>29</v>
      </c>
      <c r="L28" s="4">
        <v>182.51</v>
      </c>
      <c r="M28" s="4">
        <v>182.51</v>
      </c>
      <c r="N28" s="4" t="s">
        <v>96</v>
      </c>
      <c r="O28" s="4" t="s">
        <v>31</v>
      </c>
      <c r="P28" s="4" t="s">
        <v>32</v>
      </c>
      <c r="Q28" s="4">
        <v>0</v>
      </c>
      <c r="R28" s="7">
        <v>44505</v>
      </c>
      <c r="S28" s="5">
        <v>44509</v>
      </c>
      <c r="T28" s="4" t="s">
        <v>33</v>
      </c>
      <c r="U28" s="4">
        <v>182.51</v>
      </c>
      <c r="V28" s="4">
        <v>0</v>
      </c>
      <c r="W28" s="4">
        <v>0</v>
      </c>
      <c r="X28" s="4">
        <v>2290854</v>
      </c>
      <c r="Y28" s="4">
        <v>511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H40" sqref="H40"/>
    </sheetView>
  </sheetViews>
  <sheetFormatPr defaultColWidth="9" defaultRowHeight="13.5"/>
  <cols>
    <col min="1" max="1" width="14.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4">
        <v>16633711020</v>
      </c>
      <c r="B2" s="5">
        <v>44504</v>
      </c>
      <c r="C2" s="5">
        <v>44506</v>
      </c>
      <c r="D2" s="4">
        <v>197.36</v>
      </c>
      <c r="E2" s="4" t="str">
        <f>VLOOKUP(A2,HOP!A:L,12,0)</f>
        <v>197.36</v>
      </c>
      <c r="F2" s="4" t="str">
        <f>VLOOKUP(A2,HOP!A:C,3,0)</f>
        <v>2281662</v>
      </c>
      <c r="G2" s="4">
        <f>D2-E2</f>
        <v>0</v>
      </c>
      <c r="H2" s="4" t="str">
        <f>$H$1&amp;F2</f>
        <v>，2281662</v>
      </c>
      <c r="I2" s="4" t="str">
        <f>VLOOKUP(A2,HOP!A:T,20,0)</f>
        <v>直连</v>
      </c>
    </row>
    <row r="3" s="4" customFormat="1" spans="1:9">
      <c r="A3" s="4">
        <v>16724959475</v>
      </c>
      <c r="B3" s="5">
        <v>44505</v>
      </c>
      <c r="C3" s="5">
        <v>44506</v>
      </c>
      <c r="D3" s="4">
        <v>238.09</v>
      </c>
      <c r="E3" s="4" t="str">
        <f>VLOOKUP(A3,HOP!A:L,12,0)</f>
        <v>238.09</v>
      </c>
      <c r="F3" s="4" t="str">
        <f>VLOOKUP(A3,HOP!A:C,3,0)</f>
        <v>2287545</v>
      </c>
      <c r="G3" s="4">
        <f t="shared" ref="G3:G24" si="0">D3-E3</f>
        <v>0</v>
      </c>
      <c r="H3" s="4" t="str">
        <f t="shared" ref="H3:H24" si="1">$H$1&amp;F3</f>
        <v>，2287545</v>
      </c>
      <c r="I3" s="4" t="str">
        <f>VLOOKUP(A3,HOP!A:T,20,0)</f>
        <v>直连</v>
      </c>
    </row>
    <row r="4" s="4" customFormat="1" spans="1:9">
      <c r="A4" s="4">
        <v>16729758741</v>
      </c>
      <c r="B4" s="5">
        <v>44505</v>
      </c>
      <c r="C4" s="5">
        <v>44506</v>
      </c>
      <c r="D4" s="4">
        <v>155.74</v>
      </c>
      <c r="E4" s="4" t="str">
        <f>VLOOKUP(A4,HOP!A:L,12,0)</f>
        <v>155.74</v>
      </c>
      <c r="F4" s="4" t="str">
        <f>VLOOKUP(A4,HOP!A:C,3,0)</f>
        <v>2288270</v>
      </c>
      <c r="G4" s="4">
        <f t="shared" si="0"/>
        <v>0</v>
      </c>
      <c r="H4" s="4" t="str">
        <f t="shared" si="1"/>
        <v>，2288270</v>
      </c>
      <c r="I4" s="4" t="str">
        <f>VLOOKUP(A4,HOP!A:T,20,0)</f>
        <v>直连</v>
      </c>
    </row>
    <row r="5" s="4" customFormat="1" spans="1:9">
      <c r="A5" s="4">
        <v>16739824804</v>
      </c>
      <c r="B5" s="5">
        <v>44505</v>
      </c>
      <c r="C5" s="5">
        <v>44506</v>
      </c>
      <c r="D5" s="4">
        <v>134.06</v>
      </c>
      <c r="E5" s="4" t="str">
        <f>VLOOKUP(A5,HOP!A:L,12,0)</f>
        <v>134.06</v>
      </c>
      <c r="F5" s="4" t="str">
        <f>VLOOKUP(A5,HOP!A:C,3,0)</f>
        <v>2289554</v>
      </c>
      <c r="G5" s="4">
        <f t="shared" si="0"/>
        <v>0</v>
      </c>
      <c r="H5" s="4" t="str">
        <f t="shared" si="1"/>
        <v>，2289554</v>
      </c>
      <c r="I5" s="4" t="str">
        <f>VLOOKUP(A5,HOP!A:T,20,0)</f>
        <v>直连</v>
      </c>
    </row>
    <row r="6" s="4" customFormat="1" spans="1:9">
      <c r="A6" s="4">
        <v>16740358647</v>
      </c>
      <c r="B6" s="5">
        <v>44505</v>
      </c>
      <c r="C6" s="5">
        <v>44506</v>
      </c>
      <c r="D6" s="4">
        <v>465.66</v>
      </c>
      <c r="E6" s="4" t="str">
        <f>VLOOKUP(A6,HOP!A:L,12,0)</f>
        <v>465.66</v>
      </c>
      <c r="F6" s="4" t="str">
        <f>VLOOKUP(A6,HOP!A:C,3,0)</f>
        <v>2289701</v>
      </c>
      <c r="G6" s="4">
        <f t="shared" si="0"/>
        <v>0</v>
      </c>
      <c r="H6" s="4" t="str">
        <f t="shared" si="1"/>
        <v>，2289701</v>
      </c>
      <c r="I6" s="4" t="str">
        <f>VLOOKUP(A6,HOP!A:T,20,0)</f>
        <v>直连</v>
      </c>
    </row>
    <row r="7" s="4" customFormat="1" spans="1:9">
      <c r="A7" s="4">
        <v>16740988184</v>
      </c>
      <c r="B7" s="5">
        <v>44505</v>
      </c>
      <c r="C7" s="5">
        <v>44506</v>
      </c>
      <c r="D7" s="4">
        <v>144.72</v>
      </c>
      <c r="E7" s="4" t="str">
        <f>VLOOKUP(A7,HOP!A:L,12,0)</f>
        <v>144.72</v>
      </c>
      <c r="F7" s="4" t="str">
        <f>VLOOKUP(A7,HOP!A:C,3,0)</f>
        <v>2289880</v>
      </c>
      <c r="G7" s="4">
        <f t="shared" si="0"/>
        <v>0</v>
      </c>
      <c r="H7" s="4" t="str">
        <f t="shared" si="1"/>
        <v>，2289880</v>
      </c>
      <c r="I7" s="4" t="str">
        <f>VLOOKUP(A7,HOP!A:T,20,0)</f>
        <v>直连</v>
      </c>
    </row>
    <row r="8" s="4" customFormat="1" spans="1:9">
      <c r="A8" s="4">
        <v>16741216604</v>
      </c>
      <c r="B8" s="5">
        <v>44505</v>
      </c>
      <c r="C8" s="5">
        <v>44506</v>
      </c>
      <c r="D8" s="4">
        <v>189.72</v>
      </c>
      <c r="E8" s="4" t="str">
        <f>VLOOKUP(A8,HOP!A:L,12,0)</f>
        <v>189.72</v>
      </c>
      <c r="F8" s="4" t="str">
        <f>VLOOKUP(A8,HOP!A:C,3,0)</f>
        <v>2289925</v>
      </c>
      <c r="G8" s="4">
        <f t="shared" si="0"/>
        <v>0</v>
      </c>
      <c r="H8" s="4" t="str">
        <f t="shared" si="1"/>
        <v>，2289925</v>
      </c>
      <c r="I8" s="4" t="str">
        <f>VLOOKUP(A8,HOP!A:T,20,0)</f>
        <v>直连</v>
      </c>
    </row>
    <row r="9" s="4" customFormat="1" spans="1:9">
      <c r="A9" s="4">
        <v>16741541356</v>
      </c>
      <c r="B9" s="5">
        <v>44505</v>
      </c>
      <c r="C9" s="5">
        <v>44506</v>
      </c>
      <c r="D9" s="4">
        <v>283.1</v>
      </c>
      <c r="E9" s="4" t="str">
        <f>VLOOKUP(A9,HOP!A:L,12,0)</f>
        <v>283.10</v>
      </c>
      <c r="F9" s="4" t="str">
        <f>VLOOKUP(A9,HOP!A:C,3,0)</f>
        <v>2290068</v>
      </c>
      <c r="G9" s="4">
        <f t="shared" si="0"/>
        <v>0</v>
      </c>
      <c r="H9" s="4" t="str">
        <f t="shared" si="1"/>
        <v>，2290068</v>
      </c>
      <c r="I9" s="4" t="str">
        <f>VLOOKUP(A9,HOP!A:T,20,0)</f>
        <v>直连</v>
      </c>
    </row>
    <row r="10" s="4" customFormat="1" hidden="1" spans="1:9">
      <c r="A10" s="4">
        <v>16741664008</v>
      </c>
      <c r="B10" s="5">
        <v>44505</v>
      </c>
      <c r="C10" s="5">
        <v>44506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16741729675</v>
      </c>
      <c r="B11" s="5">
        <v>44505</v>
      </c>
      <c r="C11" s="5">
        <v>44506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16741817143</v>
      </c>
      <c r="B12" s="5">
        <v>44505</v>
      </c>
      <c r="C12" s="5">
        <v>44506</v>
      </c>
      <c r="D12" s="4">
        <v>0</v>
      </c>
      <c r="E12" s="4" t="str">
        <f>VLOOKUP(A12,HOP!A:L,12,0)</f>
        <v>153.58</v>
      </c>
      <c r="F12" s="4" t="str">
        <f>VLOOKUP(A12,HOP!A:C,3,0)</f>
        <v>2290182</v>
      </c>
      <c r="G12" s="4">
        <f t="shared" si="0"/>
        <v>-153.58</v>
      </c>
      <c r="H12" s="4" t="str">
        <f t="shared" si="1"/>
        <v>，2290182</v>
      </c>
      <c r="I12" s="4" t="str">
        <f>VLOOKUP(A12,HOP!A:T,20,0)</f>
        <v>直连</v>
      </c>
    </row>
    <row r="13" s="4" customFormat="1" spans="1:9">
      <c r="A13" s="4">
        <v>16741896053</v>
      </c>
      <c r="B13" s="5">
        <v>44505</v>
      </c>
      <c r="C13" s="5">
        <v>44506</v>
      </c>
      <c r="D13" s="4">
        <v>281.02</v>
      </c>
      <c r="E13" s="4" t="str">
        <f>VLOOKUP(A13,HOP!A:L,12,0)</f>
        <v>281.02</v>
      </c>
      <c r="F13" s="4" t="str">
        <f>VLOOKUP(A13,HOP!A:C,3,0)</f>
        <v>2290218</v>
      </c>
      <c r="G13" s="4">
        <f t="shared" si="0"/>
        <v>0</v>
      </c>
      <c r="H13" s="4" t="str">
        <f t="shared" si="1"/>
        <v>，2290218</v>
      </c>
      <c r="I13" s="4" t="str">
        <f>VLOOKUP(A13,HOP!A:T,20,0)</f>
        <v>直连</v>
      </c>
    </row>
    <row r="14" s="4" customFormat="1" spans="1:9">
      <c r="A14" s="4">
        <v>16742226337</v>
      </c>
      <c r="B14" s="5">
        <v>44505</v>
      </c>
      <c r="C14" s="5">
        <v>44506</v>
      </c>
      <c r="D14" s="4">
        <v>146.58</v>
      </c>
      <c r="E14" s="4" t="str">
        <f>VLOOKUP(A14,HOP!A:L,12,0)</f>
        <v>146.58</v>
      </c>
      <c r="F14" s="4" t="str">
        <f>VLOOKUP(A14,HOP!A:C,3,0)</f>
        <v>2290310</v>
      </c>
      <c r="G14" s="4">
        <f t="shared" si="0"/>
        <v>0</v>
      </c>
      <c r="H14" s="4" t="str">
        <f t="shared" si="1"/>
        <v>，2290310</v>
      </c>
      <c r="I14" s="4" t="str">
        <f>VLOOKUP(A14,HOP!A:T,20,0)</f>
        <v>直连</v>
      </c>
    </row>
    <row r="15" s="4" customFormat="1" hidden="1" spans="1:9">
      <c r="A15" s="4">
        <v>16742454758</v>
      </c>
      <c r="B15" s="5">
        <v>44505</v>
      </c>
      <c r="C15" s="5">
        <v>44506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16744146702</v>
      </c>
      <c r="B16" s="5">
        <v>44505</v>
      </c>
      <c r="C16" s="5">
        <v>44506</v>
      </c>
      <c r="D16" s="4">
        <v>301.56</v>
      </c>
      <c r="E16" s="4" t="str">
        <f>VLOOKUP(A16,HOP!A:L,12,0)</f>
        <v>301.56</v>
      </c>
      <c r="F16" s="4" t="str">
        <f>VLOOKUP(A16,HOP!A:C,3,0)</f>
        <v>2290497</v>
      </c>
      <c r="G16" s="4">
        <f t="shared" si="0"/>
        <v>0</v>
      </c>
      <c r="H16" s="4" t="str">
        <f t="shared" si="1"/>
        <v>，2290497</v>
      </c>
      <c r="I16" s="4" t="str">
        <f>VLOOKUP(A16,HOP!A:T,20,0)</f>
        <v>直连</v>
      </c>
    </row>
    <row r="17" s="4" customFormat="1" spans="1:9">
      <c r="A17" s="4">
        <v>16744271191</v>
      </c>
      <c r="B17" s="5">
        <v>44505</v>
      </c>
      <c r="C17" s="5">
        <v>44506</v>
      </c>
      <c r="D17" s="4">
        <v>165.15</v>
      </c>
      <c r="E17" s="4" t="str">
        <f>VLOOKUP(A17,HOP!A:L,12,0)</f>
        <v>165.15</v>
      </c>
      <c r="F17" s="4" t="str">
        <f>VLOOKUP(A17,HOP!A:C,3,0)</f>
        <v>2290506</v>
      </c>
      <c r="G17" s="4">
        <f t="shared" si="0"/>
        <v>0</v>
      </c>
      <c r="H17" s="4" t="str">
        <f t="shared" si="1"/>
        <v>，2290506</v>
      </c>
      <c r="I17" s="4" t="str">
        <f>VLOOKUP(A17,HOP!A:T,20,0)</f>
        <v>直连</v>
      </c>
    </row>
    <row r="18" s="4" customFormat="1" spans="1:9">
      <c r="A18" s="4">
        <v>16744501566</v>
      </c>
      <c r="B18" s="5">
        <v>44505</v>
      </c>
      <c r="C18" s="5">
        <v>44506</v>
      </c>
      <c r="D18" s="4">
        <v>141.94</v>
      </c>
      <c r="E18" s="4" t="str">
        <f>VLOOKUP(A18,HOP!A:L,12,0)</f>
        <v>141.94</v>
      </c>
      <c r="F18" s="4" t="str">
        <f>VLOOKUP(A18,HOP!A:C,3,0)</f>
        <v>2290537</v>
      </c>
      <c r="G18" s="4">
        <f t="shared" si="0"/>
        <v>0</v>
      </c>
      <c r="H18" s="4" t="str">
        <f t="shared" si="1"/>
        <v>，2290537</v>
      </c>
      <c r="I18" s="4" t="str">
        <f>VLOOKUP(A18,HOP!A:T,20,0)</f>
        <v>直连</v>
      </c>
    </row>
    <row r="19" s="4" customFormat="1" spans="1:9">
      <c r="A19" s="4">
        <v>16744681377</v>
      </c>
      <c r="B19" s="5">
        <v>44505</v>
      </c>
      <c r="C19" s="5">
        <v>44506</v>
      </c>
      <c r="D19" s="4">
        <v>125.55</v>
      </c>
      <c r="E19" s="4" t="str">
        <f>VLOOKUP(A19,HOP!A:L,12,0)</f>
        <v>125.55</v>
      </c>
      <c r="F19" s="4" t="str">
        <f>VLOOKUP(A19,HOP!A:C,3,0)</f>
        <v>2290564</v>
      </c>
      <c r="G19" s="4">
        <f t="shared" si="0"/>
        <v>0</v>
      </c>
      <c r="H19" s="4" t="str">
        <f t="shared" si="1"/>
        <v>，2290564</v>
      </c>
      <c r="I19" s="4" t="str">
        <f>VLOOKUP(A19,HOP!A:T,20,0)</f>
        <v>直连</v>
      </c>
    </row>
    <row r="20" s="4" customFormat="1" spans="1:9">
      <c r="A20" s="4">
        <v>16744853041</v>
      </c>
      <c r="B20" s="5">
        <v>44505</v>
      </c>
      <c r="C20" s="5">
        <v>44506</v>
      </c>
      <c r="D20" s="4">
        <v>144</v>
      </c>
      <c r="E20" s="4" t="str">
        <f>VLOOKUP(A20,HOP!A:L,12,0)</f>
        <v>144.00</v>
      </c>
      <c r="F20" s="4" t="str">
        <f>VLOOKUP(A20,HOP!A:C,3,0)</f>
        <v>2290598</v>
      </c>
      <c r="G20" s="4">
        <f t="shared" si="0"/>
        <v>0</v>
      </c>
      <c r="H20" s="4" t="str">
        <f t="shared" si="1"/>
        <v>，2290598</v>
      </c>
      <c r="I20" s="4" t="str">
        <f>VLOOKUP(A20,HOP!A:T,20,0)</f>
        <v>直连</v>
      </c>
    </row>
    <row r="21" s="4" customFormat="1" spans="1:9">
      <c r="A21" s="4">
        <v>16745273949</v>
      </c>
      <c r="B21" s="5">
        <v>44505</v>
      </c>
      <c r="C21" s="5">
        <v>44506</v>
      </c>
      <c r="D21" s="4">
        <v>297.37</v>
      </c>
      <c r="E21" s="4" t="str">
        <f>VLOOKUP(A21,HOP!A:L,12,0)</f>
        <v>297.37</v>
      </c>
      <c r="F21" s="4" t="str">
        <f>VLOOKUP(A21,HOP!A:C,3,0)</f>
        <v>2290663</v>
      </c>
      <c r="G21" s="4">
        <f t="shared" si="0"/>
        <v>0</v>
      </c>
      <c r="H21" s="4" t="str">
        <f t="shared" si="1"/>
        <v>，2290663</v>
      </c>
      <c r="I21" s="4" t="str">
        <f>VLOOKUP(A21,HOP!A:T,20,0)</f>
        <v>直连</v>
      </c>
    </row>
    <row r="22" s="4" customFormat="1" spans="1:9">
      <c r="A22" s="4">
        <v>16745859083</v>
      </c>
      <c r="B22" s="5">
        <v>44505</v>
      </c>
      <c r="C22" s="5">
        <v>44506</v>
      </c>
      <c r="D22" s="4">
        <v>155.49</v>
      </c>
      <c r="E22" s="4" t="str">
        <f>VLOOKUP(A22,HOP!A:L,12,0)</f>
        <v>155.49</v>
      </c>
      <c r="F22" s="4" t="str">
        <f>VLOOKUP(A22,HOP!A:C,3,0)</f>
        <v>2290765</v>
      </c>
      <c r="G22" s="4">
        <f t="shared" si="0"/>
        <v>0</v>
      </c>
      <c r="H22" s="4" t="str">
        <f t="shared" si="1"/>
        <v>，2290765</v>
      </c>
      <c r="I22" s="4" t="str">
        <f>VLOOKUP(A22,HOP!A:T,20,0)</f>
        <v>直连</v>
      </c>
    </row>
    <row r="23" s="4" customFormat="1" spans="1:9">
      <c r="A23" s="4">
        <v>16746220674</v>
      </c>
      <c r="B23" s="5">
        <v>44505</v>
      </c>
      <c r="C23" s="5">
        <v>44506</v>
      </c>
      <c r="D23" s="4">
        <v>403.03</v>
      </c>
      <c r="E23" s="4" t="str">
        <f>VLOOKUP(A23,HOP!A:L,12,0)</f>
        <v>403.03</v>
      </c>
      <c r="F23" s="4" t="str">
        <f>VLOOKUP(A23,HOP!A:C,3,0)</f>
        <v>2290816</v>
      </c>
      <c r="G23" s="4">
        <f t="shared" si="0"/>
        <v>0</v>
      </c>
      <c r="H23" s="4" t="str">
        <f t="shared" si="1"/>
        <v>，2290816</v>
      </c>
      <c r="I23" s="4" t="str">
        <f>VLOOKUP(A23,HOP!A:T,20,0)</f>
        <v>直连</v>
      </c>
    </row>
    <row r="24" s="4" customFormat="1" spans="1:9">
      <c r="A24" s="4">
        <v>16746378673</v>
      </c>
      <c r="B24" s="5">
        <v>44505</v>
      </c>
      <c r="C24" s="5">
        <v>44506</v>
      </c>
      <c r="D24" s="4">
        <v>182.51</v>
      </c>
      <c r="E24" s="4" t="str">
        <f>VLOOKUP(A24,HOP!A:L,12,0)</f>
        <v>182.51</v>
      </c>
      <c r="F24" s="4" t="str">
        <f>VLOOKUP(A24,HOP!A:C,3,0)</f>
        <v>2290854</v>
      </c>
      <c r="G24" s="4">
        <f t="shared" si="0"/>
        <v>0</v>
      </c>
      <c r="H24" s="4" t="str">
        <f t="shared" si="1"/>
        <v>，2290854</v>
      </c>
      <c r="I24" s="4" t="str">
        <f>VLOOKUP(A24,HOP!A:T,20,0)</f>
        <v>直连</v>
      </c>
    </row>
    <row r="26" spans="4:4">
      <c r="D26" s="4">
        <f>SUM(D2:D25)</f>
        <v>4152.65</v>
      </c>
    </row>
    <row r="31" spans="1:1">
      <c r="A31" s="6" t="s">
        <v>98</v>
      </c>
    </row>
    <row r="32" spans="1:1">
      <c r="A32" s="4" t="s">
        <v>99</v>
      </c>
    </row>
    <row r="33" spans="1:1">
      <c r="A33" s="4" t="s">
        <v>100</v>
      </c>
    </row>
  </sheetData>
  <autoFilter ref="A1:XFD26">
    <filterColumn colId="3">
      <filters blank="1">
        <filter val="182.51"/>
        <filter val="141.94"/>
        <filter val="125.55"/>
        <filter val="165.15"/>
        <filter val="301.56"/>
        <filter val="146.58"/>
        <filter val="283.1"/>
        <filter val="465.66"/>
        <filter val="144.72"/>
        <filter val="189.72"/>
        <filter val="155.74"/>
        <filter val="4152.65"/>
        <filter val="197.36"/>
        <filter val="297.37"/>
        <filter val="281.02"/>
        <filter val="403.03"/>
        <filter val="144"/>
        <filter val="134.06"/>
        <filter val="155.49"/>
        <filter val="238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16746378673</v>
      </c>
      <c r="B2" s="1" t="s">
        <v>118</v>
      </c>
      <c r="C2" s="1" t="s">
        <v>119</v>
      </c>
      <c r="D2" s="1" t="s">
        <v>120</v>
      </c>
      <c r="E2" s="1" t="s">
        <v>96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16746220674</v>
      </c>
      <c r="B3" s="1" t="s">
        <v>118</v>
      </c>
      <c r="C3" s="1" t="s">
        <v>132</v>
      </c>
      <c r="D3" s="1" t="s">
        <v>133</v>
      </c>
      <c r="E3" s="1" t="s">
        <v>93</v>
      </c>
      <c r="F3" s="1" t="s">
        <v>118</v>
      </c>
      <c r="G3" s="1" t="s">
        <v>121</v>
      </c>
      <c r="H3" s="1" t="s">
        <v>122</v>
      </c>
      <c r="I3" s="1" t="s">
        <v>134</v>
      </c>
      <c r="J3" s="1" t="s">
        <v>124</v>
      </c>
      <c r="K3" s="1" t="s">
        <v>134</v>
      </c>
      <c r="L3" s="1" t="s">
        <v>134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135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16745859083</v>
      </c>
      <c r="B4" s="1" t="s">
        <v>118</v>
      </c>
      <c r="C4" s="1" t="s">
        <v>136</v>
      </c>
      <c r="D4" s="1" t="s">
        <v>137</v>
      </c>
      <c r="E4" s="1" t="s">
        <v>90</v>
      </c>
      <c r="F4" s="1" t="s">
        <v>118</v>
      </c>
      <c r="G4" s="1" t="s">
        <v>121</v>
      </c>
      <c r="H4" s="1" t="s">
        <v>122</v>
      </c>
      <c r="I4" s="1" t="s">
        <v>138</v>
      </c>
      <c r="J4" s="1" t="s">
        <v>124</v>
      </c>
      <c r="K4" s="1" t="s">
        <v>138</v>
      </c>
      <c r="L4" s="1" t="s">
        <v>138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139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16745273949</v>
      </c>
      <c r="B5" s="1" t="s">
        <v>118</v>
      </c>
      <c r="C5" s="1" t="s">
        <v>140</v>
      </c>
      <c r="D5" s="1" t="s">
        <v>141</v>
      </c>
      <c r="E5" s="1" t="s">
        <v>87</v>
      </c>
      <c r="F5" s="1" t="s">
        <v>118</v>
      </c>
      <c r="G5" s="1" t="s">
        <v>121</v>
      </c>
      <c r="H5" s="1" t="s">
        <v>122</v>
      </c>
      <c r="I5" s="1" t="s">
        <v>142</v>
      </c>
      <c r="J5" s="1" t="s">
        <v>124</v>
      </c>
      <c r="K5" s="1" t="s">
        <v>142</v>
      </c>
      <c r="L5" s="1" t="s">
        <v>142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143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16744853041</v>
      </c>
      <c r="B6" s="1" t="s">
        <v>118</v>
      </c>
      <c r="C6" s="1" t="s">
        <v>144</v>
      </c>
      <c r="D6" s="1" t="s">
        <v>145</v>
      </c>
      <c r="E6" s="1" t="s">
        <v>84</v>
      </c>
      <c r="F6" s="1" t="s">
        <v>118</v>
      </c>
      <c r="G6" s="1" t="s">
        <v>121</v>
      </c>
      <c r="H6" s="1" t="s">
        <v>122</v>
      </c>
      <c r="I6" s="1" t="s">
        <v>146</v>
      </c>
      <c r="J6" s="1" t="s">
        <v>124</v>
      </c>
      <c r="K6" s="1" t="s">
        <v>146</v>
      </c>
      <c r="L6" s="1" t="s">
        <v>146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147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16744681377</v>
      </c>
      <c r="B7" s="1" t="s">
        <v>118</v>
      </c>
      <c r="C7" s="1" t="s">
        <v>148</v>
      </c>
      <c r="D7" s="1" t="s">
        <v>149</v>
      </c>
      <c r="E7" s="1" t="s">
        <v>81</v>
      </c>
      <c r="F7" s="1" t="s">
        <v>118</v>
      </c>
      <c r="G7" s="1" t="s">
        <v>121</v>
      </c>
      <c r="H7" s="1" t="s">
        <v>122</v>
      </c>
      <c r="I7" s="1" t="s">
        <v>150</v>
      </c>
      <c r="J7" s="1" t="s">
        <v>124</v>
      </c>
      <c r="K7" s="1" t="s">
        <v>150</v>
      </c>
      <c r="L7" s="1" t="s">
        <v>150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151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16744501566</v>
      </c>
      <c r="B8" s="1" t="s">
        <v>118</v>
      </c>
      <c r="C8" s="1" t="s">
        <v>152</v>
      </c>
      <c r="D8" s="1" t="s">
        <v>153</v>
      </c>
      <c r="E8" s="1" t="s">
        <v>78</v>
      </c>
      <c r="F8" s="1" t="s">
        <v>118</v>
      </c>
      <c r="G8" s="1" t="s">
        <v>121</v>
      </c>
      <c r="H8" s="1" t="s">
        <v>122</v>
      </c>
      <c r="I8" s="1" t="s">
        <v>154</v>
      </c>
      <c r="J8" s="1" t="s">
        <v>124</v>
      </c>
      <c r="K8" s="1" t="s">
        <v>154</v>
      </c>
      <c r="L8" s="1" t="s">
        <v>154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155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16744271191</v>
      </c>
      <c r="B9" s="1" t="s">
        <v>118</v>
      </c>
      <c r="C9" s="1" t="s">
        <v>156</v>
      </c>
      <c r="D9" s="1" t="s">
        <v>153</v>
      </c>
      <c r="E9" s="1" t="s">
        <v>77</v>
      </c>
      <c r="F9" s="1" t="s">
        <v>118</v>
      </c>
      <c r="G9" s="1" t="s">
        <v>121</v>
      </c>
      <c r="H9" s="1" t="s">
        <v>122</v>
      </c>
      <c r="I9" s="1" t="s">
        <v>157</v>
      </c>
      <c r="J9" s="1" t="s">
        <v>124</v>
      </c>
      <c r="K9" s="1" t="s">
        <v>157</v>
      </c>
      <c r="L9" s="1" t="s">
        <v>157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158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16744146702</v>
      </c>
      <c r="B10" s="1" t="s">
        <v>118</v>
      </c>
      <c r="C10" s="1" t="s">
        <v>159</v>
      </c>
      <c r="D10" s="1" t="s">
        <v>160</v>
      </c>
      <c r="E10" s="1" t="s">
        <v>74</v>
      </c>
      <c r="F10" s="1" t="s">
        <v>118</v>
      </c>
      <c r="G10" s="1" t="s">
        <v>121</v>
      </c>
      <c r="H10" s="1" t="s">
        <v>122</v>
      </c>
      <c r="I10" s="1" t="s">
        <v>161</v>
      </c>
      <c r="J10" s="1" t="s">
        <v>124</v>
      </c>
      <c r="K10" s="1" t="s">
        <v>161</v>
      </c>
      <c r="L10" s="1" t="s">
        <v>161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162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16742226337</v>
      </c>
      <c r="B11" s="1" t="s">
        <v>118</v>
      </c>
      <c r="C11" s="1" t="s">
        <v>163</v>
      </c>
      <c r="D11" s="1" t="s">
        <v>164</v>
      </c>
      <c r="E11" s="1" t="s">
        <v>68</v>
      </c>
      <c r="F11" s="1" t="s">
        <v>118</v>
      </c>
      <c r="G11" s="1" t="s">
        <v>121</v>
      </c>
      <c r="H11" s="1" t="s">
        <v>122</v>
      </c>
      <c r="I11" s="1" t="s">
        <v>165</v>
      </c>
      <c r="J11" s="1" t="s">
        <v>124</v>
      </c>
      <c r="K11" s="1" t="s">
        <v>165</v>
      </c>
      <c r="L11" s="1" t="s">
        <v>165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166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16741896053</v>
      </c>
      <c r="B12" s="1" t="s">
        <v>118</v>
      </c>
      <c r="C12" s="1" t="s">
        <v>167</v>
      </c>
      <c r="D12" s="1" t="s">
        <v>168</v>
      </c>
      <c r="E12" s="1" t="s">
        <v>65</v>
      </c>
      <c r="F12" s="1" t="s">
        <v>118</v>
      </c>
      <c r="G12" s="1" t="s">
        <v>121</v>
      </c>
      <c r="H12" s="1" t="s">
        <v>122</v>
      </c>
      <c r="I12" s="1" t="s">
        <v>169</v>
      </c>
      <c r="J12" s="1" t="s">
        <v>124</v>
      </c>
      <c r="K12" s="1" t="s">
        <v>169</v>
      </c>
      <c r="L12" s="1" t="s">
        <v>169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170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16741817143</v>
      </c>
      <c r="B13" s="1" t="s">
        <v>118</v>
      </c>
      <c r="C13" s="1" t="s">
        <v>171</v>
      </c>
      <c r="D13" s="1" t="s">
        <v>172</v>
      </c>
      <c r="E13" s="1" t="s">
        <v>63</v>
      </c>
      <c r="F13" s="1" t="s">
        <v>118</v>
      </c>
      <c r="G13" s="1" t="s">
        <v>121</v>
      </c>
      <c r="H13" s="1" t="s">
        <v>122</v>
      </c>
      <c r="I13" s="1" t="s">
        <v>173</v>
      </c>
      <c r="J13" s="1" t="s">
        <v>124</v>
      </c>
      <c r="K13" s="1" t="s">
        <v>173</v>
      </c>
      <c r="L13" s="1" t="s">
        <v>173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174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16741541356</v>
      </c>
      <c r="B14" s="1" t="s">
        <v>118</v>
      </c>
      <c r="C14" s="1" t="s">
        <v>175</v>
      </c>
      <c r="D14" s="1" t="s">
        <v>168</v>
      </c>
      <c r="E14" s="1" t="s">
        <v>54</v>
      </c>
      <c r="F14" s="1" t="s">
        <v>118</v>
      </c>
      <c r="G14" s="1" t="s">
        <v>121</v>
      </c>
      <c r="H14" s="1" t="s">
        <v>122</v>
      </c>
      <c r="I14" s="1" t="s">
        <v>176</v>
      </c>
      <c r="J14" s="1" t="s">
        <v>124</v>
      </c>
      <c r="K14" s="1" t="s">
        <v>176</v>
      </c>
      <c r="L14" s="1" t="s">
        <v>176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177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16741216604</v>
      </c>
      <c r="B15" s="1" t="s">
        <v>118</v>
      </c>
      <c r="C15" s="1" t="s">
        <v>178</v>
      </c>
      <c r="D15" s="1" t="s">
        <v>179</v>
      </c>
      <c r="E15" s="1" t="s">
        <v>51</v>
      </c>
      <c r="F15" s="1" t="s">
        <v>118</v>
      </c>
      <c r="G15" s="1" t="s">
        <v>121</v>
      </c>
      <c r="H15" s="1" t="s">
        <v>122</v>
      </c>
      <c r="I15" s="1" t="s">
        <v>180</v>
      </c>
      <c r="J15" s="1" t="s">
        <v>124</v>
      </c>
      <c r="K15" s="1" t="s">
        <v>180</v>
      </c>
      <c r="L15" s="1" t="s">
        <v>180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181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16740988184</v>
      </c>
      <c r="B16" s="1" t="s">
        <v>182</v>
      </c>
      <c r="C16" s="1" t="s">
        <v>183</v>
      </c>
      <c r="D16" s="1" t="s">
        <v>184</v>
      </c>
      <c r="E16" s="1" t="s">
        <v>48</v>
      </c>
      <c r="F16" s="1" t="s">
        <v>118</v>
      </c>
      <c r="G16" s="1" t="s">
        <v>121</v>
      </c>
      <c r="H16" s="1" t="s">
        <v>122</v>
      </c>
      <c r="I16" s="1" t="s">
        <v>185</v>
      </c>
      <c r="J16" s="1" t="s">
        <v>124</v>
      </c>
      <c r="K16" s="1" t="s">
        <v>185</v>
      </c>
      <c r="L16" s="1" t="s">
        <v>185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186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16740358647</v>
      </c>
      <c r="B17" s="1" t="s">
        <v>182</v>
      </c>
      <c r="C17" s="1" t="s">
        <v>187</v>
      </c>
      <c r="D17" s="1" t="s">
        <v>188</v>
      </c>
      <c r="E17" s="1" t="s">
        <v>45</v>
      </c>
      <c r="F17" s="1" t="s">
        <v>118</v>
      </c>
      <c r="G17" s="1" t="s">
        <v>121</v>
      </c>
      <c r="H17" s="1" t="s">
        <v>122</v>
      </c>
      <c r="I17" s="1" t="s">
        <v>189</v>
      </c>
      <c r="J17" s="1" t="s">
        <v>124</v>
      </c>
      <c r="K17" s="1" t="s">
        <v>189</v>
      </c>
      <c r="L17" s="1" t="s">
        <v>189</v>
      </c>
      <c r="M17" s="1" t="s">
        <v>125</v>
      </c>
      <c r="N17" s="1" t="s">
        <v>125</v>
      </c>
      <c r="O17" s="1" t="s">
        <v>126</v>
      </c>
      <c r="P17" s="1" t="s">
        <v>127</v>
      </c>
      <c r="Q17" s="1" t="s">
        <v>190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16739824804</v>
      </c>
      <c r="B18" s="1" t="s">
        <v>182</v>
      </c>
      <c r="C18" s="1" t="s">
        <v>191</v>
      </c>
      <c r="D18" s="1" t="s">
        <v>192</v>
      </c>
      <c r="E18" s="1" t="s">
        <v>42</v>
      </c>
      <c r="F18" s="1" t="s">
        <v>118</v>
      </c>
      <c r="G18" s="1" t="s">
        <v>121</v>
      </c>
      <c r="H18" s="1" t="s">
        <v>122</v>
      </c>
      <c r="I18" s="1" t="s">
        <v>193</v>
      </c>
      <c r="J18" s="1" t="s">
        <v>124</v>
      </c>
      <c r="K18" s="1" t="s">
        <v>193</v>
      </c>
      <c r="L18" s="1" t="s">
        <v>193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194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16729758741</v>
      </c>
      <c r="B19" s="1" t="s">
        <v>195</v>
      </c>
      <c r="C19" s="1" t="s">
        <v>196</v>
      </c>
      <c r="D19" s="1" t="s">
        <v>197</v>
      </c>
      <c r="E19" s="1" t="s">
        <v>39</v>
      </c>
      <c r="F19" s="1" t="s">
        <v>118</v>
      </c>
      <c r="G19" s="1" t="s">
        <v>121</v>
      </c>
      <c r="H19" s="1" t="s">
        <v>122</v>
      </c>
      <c r="I19" s="1" t="s">
        <v>198</v>
      </c>
      <c r="J19" s="1" t="s">
        <v>124</v>
      </c>
      <c r="K19" s="1" t="s">
        <v>198</v>
      </c>
      <c r="L19" s="1" t="s">
        <v>198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199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16724959475</v>
      </c>
      <c r="B20" s="1" t="s">
        <v>200</v>
      </c>
      <c r="C20" s="1" t="s">
        <v>201</v>
      </c>
      <c r="D20" s="1" t="s">
        <v>202</v>
      </c>
      <c r="E20" s="1" t="s">
        <v>36</v>
      </c>
      <c r="F20" s="1" t="s">
        <v>118</v>
      </c>
      <c r="G20" s="1" t="s">
        <v>121</v>
      </c>
      <c r="H20" s="1" t="s">
        <v>122</v>
      </c>
      <c r="I20" s="1" t="s">
        <v>203</v>
      </c>
      <c r="J20" s="1" t="s">
        <v>124</v>
      </c>
      <c r="K20" s="1" t="s">
        <v>203</v>
      </c>
      <c r="L20" s="1" t="s">
        <v>203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204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16633711020</v>
      </c>
      <c r="B21" s="1" t="s">
        <v>205</v>
      </c>
      <c r="C21" s="1" t="s">
        <v>206</v>
      </c>
      <c r="D21" s="1" t="s">
        <v>207</v>
      </c>
      <c r="E21" s="1" t="s">
        <v>30</v>
      </c>
      <c r="F21" s="1" t="s">
        <v>182</v>
      </c>
      <c r="G21" s="1" t="s">
        <v>121</v>
      </c>
      <c r="H21" s="1" t="s">
        <v>122</v>
      </c>
      <c r="I21" s="1" t="s">
        <v>208</v>
      </c>
      <c r="J21" s="1" t="s">
        <v>124</v>
      </c>
      <c r="K21" s="1" t="s">
        <v>208</v>
      </c>
      <c r="L21" s="1" t="s">
        <v>208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209</v>
      </c>
      <c r="R21" s="1" t="s">
        <v>129</v>
      </c>
      <c r="S21" s="1" t="s">
        <v>130</v>
      </c>
      <c r="T21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2021-11-09T02:13:24Z</dcterms:created>
  <dcterms:modified xsi:type="dcterms:W3CDTF">2021-11-09T02:35:36Z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A620E89A53444D7783B084C86727C1DF</vt:lpwstr>
  </property>
  <property fmtid="{D5CDD505-2E9C-101B-9397-08002B2CF9AE}" pid="3" name="KSOProductBuildVer">
    <vt:lpwstr>2052-11.1.0.11045</vt:lpwstr>
  </property>
</Properties>
</file>