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<sst xmlns="http://schemas.openxmlformats.org/spreadsheetml/2006/main" count="252" uniqueCount="111">
  <si>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</si>
  <si>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</si>
  <si>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</si>
  <si>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</si>
  <si>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</si>
  <si>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</si>
  <si>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</si>
  <si>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</si>
  <si>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</si>
  <si>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</si>
  <si>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</si>
  <si>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</si>
  <si>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</si>
  <si>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</si>
  <si>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</si>
  <si>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</si>
  <si>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</si>
  <si>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</si>
  <si>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</si>
  <si>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</si>
  <si>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</si>
  <si>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</si>
  <si>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</si>
  <si>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</si>
  <si>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</si>
  <si>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</si>
  <si>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</si>
  <si>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</si>
  <si>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尊尚大床房&lt;双人入住&gt;&lt;限量抢购&gt;&lt;双早&gt;&lt;铂金会员&gt;&lt;交叉用户机票，高铁，汽车，船票，用车&gt;</t>
  </si>
  <si>
    <t>CNY</t>
  </si>
  <si>
    <t>曲少杰</t>
  </si>
  <si>
    <t>CA363211110CNY</t>
  </si>
  <si>
    <t>未提现</t>
  </si>
  <si>
    <t>携程开票</t>
  </si>
  <si>
    <t>[深圳]锦江之星(深圳北站店)(67323443)</t>
  </si>
  <si>
    <t>标准房A&lt;双人入住&gt;&lt;内宾&gt;&lt;预付&gt;&lt;无早&gt;</t>
  </si>
  <si>
    <t>郑富平</t>
  </si>
  <si>
    <t>取消</t>
  </si>
  <si>
    <t>郑富平,郑富安</t>
  </si>
  <si>
    <t>[广州]广州白云宾馆(10091524)</t>
  </si>
  <si>
    <t>豪华大床房&lt;双人入住&gt;&lt;双早&gt;</t>
  </si>
  <si>
    <t>范兰生</t>
  </si>
  <si>
    <t>F21J250102</t>
  </si>
  <si>
    <t>[琼海]椰风金隆酒店(琼海银海路旗舰店)(78177090)</t>
  </si>
  <si>
    <t>豪华大床房&lt;双人入住&gt;&lt;无早&gt;</t>
  </si>
  <si>
    <t>李强,杨新民</t>
  </si>
  <si>
    <t>acknowledge</t>
  </si>
  <si>
    <t>[英德]英德石头酒店(78167352)</t>
  </si>
  <si>
    <t>湖景双人房&lt;特惠&gt;&lt;双人入住&gt;&lt;双早&gt;</t>
  </si>
  <si>
    <t>邓建华</t>
  </si>
  <si>
    <t>调整</t>
  </si>
  <si>
    <t>[珠海]珠海横琴星乐度露营小镇(67324563)</t>
  </si>
  <si>
    <t>家庭集装箱&lt;双人入住&gt;&lt;内宾&gt;&lt;预付&gt;&lt;双早&gt;</t>
  </si>
  <si>
    <t>萧婉雯</t>
  </si>
  <si>
    <t>，</t>
  </si>
  <si>
    <t>A211111101031481</t>
  </si>
  <si>
    <t>A211111101204481</t>
  </si>
  <si>
    <t>CNY / HKD 当前参考汇率: 1.219412856</t>
  </si>
  <si>
    <t>总计： 3037.55 CNY/
3704.03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</si>
  <si>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</si>
  <si>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</si>
  <si>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</si>
  <si>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</si>
  <si>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</si>
  <si>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</si>
  <si>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</si>
  <si>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</si>
  <si>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</si>
  <si>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</si>
  <si>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</si>
  <si>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</si>
  <si>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</si>
  <si>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</si>
  <si>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</si>
  <si>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</si>
  <si>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</si>
  <si>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2021-10-25</t>
  </si>
  <si>
    <t>2283099</t>
  </si>
  <si>
    <t>石头酒店</t>
  </si>
  <si>
    <t>2021-10-26</t>
  </si>
  <si>
    <t>退房日周结</t>
  </si>
  <si>
    <t>212.00</t>
  </si>
  <si>
    <t>RMB</t>
  </si>
  <si>
    <t>0</t>
  </si>
  <si>
    <t>0.00</t>
  </si>
  <si>
    <t>携程国内直连(DD)</t>
  </si>
  <si>
    <t>2021-10-25 17:05:50</t>
  </si>
  <si>
    <t>否</t>
  </si>
  <si>
    <t>汇智国际旅游发展有限公司</t>
  </si>
  <si>
    <t>直采</t>
  </si>
  <si>
    <t>2283095</t>
  </si>
  <si>
    <t>椰风金隆酒店(琼海银海路旗舰店)</t>
  </si>
  <si>
    <t>464.00</t>
  </si>
  <si>
    <t>2021-10-25 17:08:56</t>
  </si>
  <si>
    <t>2283017</t>
  </si>
  <si>
    <t>广州白云宾馆</t>
  </si>
  <si>
    <t>566.00</t>
  </si>
  <si>
    <t>2021-10-25 12:42:11</t>
  </si>
  <si>
    <t>2282945</t>
  </si>
  <si>
    <t>锦江之星(深圳北站店)</t>
  </si>
  <si>
    <t>403.12</t>
  </si>
  <si>
    <t>2021-10-25 08:18:57</t>
  </si>
  <si>
    <t>直连</t>
  </si>
  <si>
    <t>2282940</t>
  </si>
  <si>
    <t>201.56</t>
  </si>
  <si>
    <t>2021-10-25 07:54:39</t>
  </si>
  <si>
    <t>2021-10-24</t>
  </si>
  <si>
    <t>2282642</t>
  </si>
  <si>
    <t>茶马道奔子栏丽世酒店</t>
  </si>
  <si>
    <t>2154.00</t>
  </si>
  <si>
    <t>2021-10-24 16:36:02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</si>
</sst>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16649262693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44494</v>
      </c>
      <c r="G2" s="5">
        <v>44495</v>
      </c>
      <c r="H2" s="4">
        <v>1</v>
      </c>
      <c r="I2" s="4">
        <v>1</v>
      </c>
      <c r="J2" s="4">
        <v>1</v>
      </c>
      <c r="K2" s="4" t="s">
        <v>29</v>
      </c>
      <c r="L2" s="4">
        <v>1077</v>
      </c>
      <c r="M2" s="4">
        <v>1077</v>
      </c>
      <c r="N2" s="4" t="s">
        <v>30</v>
      </c>
      <c r="O2" s="4" t="s">
        <v>31</v>
      </c>
      <c r="P2" s="4" t="s">
        <v>32</v>
      </c>
      <c r="Q2" s="4">
        <v>0</v>
      </c>
      <c r="R2" s="6">
        <v>44493</v>
      </c>
      <c r="S2" s="5">
        <v>44510</v>
      </c>
      <c r="T2" s="4" t="s">
        <v>33</v>
      </c>
      <c r="U2" s="4">
        <v>1077</v>
      </c>
      <c r="V2" s="4">
        <v>0</v>
      </c>
      <c r="W2" s="4">
        <v>0</v>
      </c>
      <c r="X2" s="4">
        <v>2282642</v>
      </c>
      <c r="Y2" s="4">
        <v>2110240001</v>
      </c>
    </row>
    <row r="3" s="4" customFormat="1" spans="1:24">
      <c r="A3" s="4">
        <v>16655849895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44494</v>
      </c>
      <c r="G3" s="5">
        <v>44495</v>
      </c>
      <c r="H3" s="4">
        <v>1</v>
      </c>
      <c r="I3" s="4">
        <v>1</v>
      </c>
      <c r="J3" s="4">
        <v>1</v>
      </c>
      <c r="K3" s="4" t="s">
        <v>29</v>
      </c>
      <c r="L3" s="4">
        <v>201.56</v>
      </c>
      <c r="M3" s="4">
        <v>201.56</v>
      </c>
      <c r="N3" s="4" t="s">
        <v>36</v>
      </c>
      <c r="O3" s="4" t="s">
        <v>31</v>
      </c>
      <c r="P3" s="4" t="s">
        <v>32</v>
      </c>
      <c r="Q3" s="4">
        <v>0</v>
      </c>
      <c r="R3" s="6">
        <v>44494</v>
      </c>
      <c r="S3" s="5">
        <v>44510</v>
      </c>
      <c r="T3" s="4" t="s">
        <v>33</v>
      </c>
      <c r="U3" s="4">
        <v>201.56</v>
      </c>
      <c r="V3" s="4">
        <v>0</v>
      </c>
      <c r="W3" s="4">
        <v>0</v>
      </c>
      <c r="X3" s="4">
        <v>2282940</v>
      </c>
    </row>
    <row r="4" s="4" customFormat="1" spans="1:24">
      <c r="A4" s="4">
        <v>16655849895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44494</v>
      </c>
      <c r="G4" s="5">
        <v>44495</v>
      </c>
      <c r="H4" s="4">
        <v>1</v>
      </c>
      <c r="I4" s="4">
        <v>1</v>
      </c>
      <c r="J4" s="4">
        <v>1</v>
      </c>
      <c r="K4" s="4" t="s">
        <v>29</v>
      </c>
      <c r="L4" s="4">
        <v>-201.56</v>
      </c>
      <c r="M4" s="4">
        <v>-201.56</v>
      </c>
      <c r="N4" s="4" t="s">
        <v>36</v>
      </c>
      <c r="O4" s="4" t="s">
        <v>31</v>
      </c>
      <c r="P4" s="4" t="s">
        <v>32</v>
      </c>
      <c r="Q4" s="4">
        <v>0</v>
      </c>
      <c r="R4" s="6">
        <v>44494</v>
      </c>
      <c r="S4" s="5">
        <v>44510</v>
      </c>
      <c r="T4" s="4" t="s">
        <v>33</v>
      </c>
      <c r="U4" s="4">
        <v>-201.56</v>
      </c>
      <c r="V4" s="4">
        <v>0</v>
      </c>
      <c r="W4" s="4">
        <v>0</v>
      </c>
      <c r="X4" s="4">
        <v>2282940</v>
      </c>
    </row>
    <row r="5" s="4" customFormat="1" spans="1:24">
      <c r="A5" s="4">
        <v>16655886026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44494</v>
      </c>
      <c r="G5" s="5">
        <v>44495</v>
      </c>
      <c r="H5" s="4">
        <v>2</v>
      </c>
      <c r="I5" s="4">
        <v>1</v>
      </c>
      <c r="J5" s="4">
        <v>2</v>
      </c>
      <c r="K5" s="4" t="s">
        <v>29</v>
      </c>
      <c r="L5" s="4">
        <v>403.12</v>
      </c>
      <c r="M5" s="4">
        <v>403.12</v>
      </c>
      <c r="N5" s="4" t="s">
        <v>38</v>
      </c>
      <c r="O5" s="4" t="s">
        <v>31</v>
      </c>
      <c r="P5" s="4" t="s">
        <v>32</v>
      </c>
      <c r="Q5" s="4">
        <v>0</v>
      </c>
      <c r="R5" s="6">
        <v>44494</v>
      </c>
      <c r="S5" s="5">
        <v>44510</v>
      </c>
      <c r="T5" s="4" t="s">
        <v>33</v>
      </c>
      <c r="U5" s="4">
        <v>403.12</v>
      </c>
      <c r="V5" s="4">
        <v>0</v>
      </c>
      <c r="W5" s="4">
        <v>0</v>
      </c>
      <c r="X5" s="4">
        <v>2282945</v>
      </c>
    </row>
    <row r="6" s="4" customFormat="1" spans="1:24">
      <c r="A6" s="4">
        <v>16655886026</v>
      </c>
      <c r="B6" s="4" t="s">
        <v>25</v>
      </c>
      <c r="C6" s="4" t="s">
        <v>37</v>
      </c>
      <c r="D6" s="4" t="s">
        <v>34</v>
      </c>
      <c r="E6" s="4" t="s">
        <v>35</v>
      </c>
      <c r="F6" s="5">
        <v>44494</v>
      </c>
      <c r="G6" s="5">
        <v>44495</v>
      </c>
      <c r="H6" s="4">
        <v>2</v>
      </c>
      <c r="I6" s="4">
        <v>1</v>
      </c>
      <c r="J6" s="4">
        <v>2</v>
      </c>
      <c r="K6" s="4" t="s">
        <v>29</v>
      </c>
      <c r="L6" s="4">
        <v>-403.12</v>
      </c>
      <c r="M6" s="4">
        <v>-403.12</v>
      </c>
      <c r="N6" s="4" t="s">
        <v>38</v>
      </c>
      <c r="O6" s="4" t="s">
        <v>31</v>
      </c>
      <c r="P6" s="4" t="s">
        <v>32</v>
      </c>
      <c r="Q6" s="4">
        <v>0</v>
      </c>
      <c r="R6" s="6">
        <v>44494</v>
      </c>
      <c r="S6" s="5">
        <v>44510</v>
      </c>
      <c r="T6" s="4" t="s">
        <v>33</v>
      </c>
      <c r="U6" s="4">
        <v>-403.12</v>
      </c>
      <c r="V6" s="4">
        <v>0</v>
      </c>
      <c r="W6" s="4">
        <v>0</v>
      </c>
      <c r="X6" s="4">
        <v>2282945</v>
      </c>
    </row>
    <row r="7" s="4" customFormat="1" spans="1:25">
      <c r="A7" s="4">
        <v>16657055519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44494</v>
      </c>
      <c r="G7" s="5">
        <v>44495</v>
      </c>
      <c r="H7" s="4">
        <v>1</v>
      </c>
      <c r="I7" s="4">
        <v>1</v>
      </c>
      <c r="J7" s="4">
        <v>1</v>
      </c>
      <c r="K7" s="4" t="s">
        <v>29</v>
      </c>
      <c r="L7" s="4">
        <v>566</v>
      </c>
      <c r="M7" s="4">
        <v>566</v>
      </c>
      <c r="N7" s="4" t="s">
        <v>41</v>
      </c>
      <c r="O7" s="4" t="s">
        <v>31</v>
      </c>
      <c r="P7" s="4" t="s">
        <v>32</v>
      </c>
      <c r="Q7" s="4">
        <v>0</v>
      </c>
      <c r="R7" s="6">
        <v>44494</v>
      </c>
      <c r="S7" s="5">
        <v>44510</v>
      </c>
      <c r="T7" s="4" t="s">
        <v>33</v>
      </c>
      <c r="U7" s="4">
        <v>566</v>
      </c>
      <c r="V7" s="4">
        <v>0</v>
      </c>
      <c r="W7" s="4">
        <v>0</v>
      </c>
      <c r="X7" s="4">
        <v>2283017</v>
      </c>
      <c r="Y7" s="4" t="s">
        <v>42</v>
      </c>
    </row>
    <row r="8" s="4" customFormat="1" spans="1:25">
      <c r="A8" s="4">
        <v>16658382465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44494</v>
      </c>
      <c r="G8" s="5">
        <v>44495</v>
      </c>
      <c r="H8" s="4">
        <v>2</v>
      </c>
      <c r="I8" s="4">
        <v>1</v>
      </c>
      <c r="J8" s="4">
        <v>2</v>
      </c>
      <c r="K8" s="4" t="s">
        <v>29</v>
      </c>
      <c r="L8" s="4">
        <v>464</v>
      </c>
      <c r="M8" s="4">
        <v>464</v>
      </c>
      <c r="N8" s="4" t="s">
        <v>45</v>
      </c>
      <c r="O8" s="4" t="s">
        <v>31</v>
      </c>
      <c r="P8" s="4" t="s">
        <v>32</v>
      </c>
      <c r="Q8" s="4">
        <v>0</v>
      </c>
      <c r="R8" s="6">
        <v>44494</v>
      </c>
      <c r="S8" s="5">
        <v>44510</v>
      </c>
      <c r="T8" s="4" t="s">
        <v>33</v>
      </c>
      <c r="U8" s="4">
        <v>464</v>
      </c>
      <c r="V8" s="4">
        <v>0</v>
      </c>
      <c r="W8" s="4">
        <v>0</v>
      </c>
      <c r="X8" s="4">
        <v>2283095</v>
      </c>
      <c r="Y8" s="4" t="s">
        <v>46</v>
      </c>
    </row>
    <row r="9" s="4" customFormat="1" spans="1:25">
      <c r="A9" s="4">
        <v>16658391996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44494</v>
      </c>
      <c r="G9" s="5">
        <v>44495</v>
      </c>
      <c r="H9" s="4">
        <v>1</v>
      </c>
      <c r="I9" s="4">
        <v>1</v>
      </c>
      <c r="J9" s="4">
        <v>1</v>
      </c>
      <c r="K9" s="4" t="s">
        <v>29</v>
      </c>
      <c r="L9" s="4">
        <v>212</v>
      </c>
      <c r="M9" s="4">
        <v>212</v>
      </c>
      <c r="N9" s="4" t="s">
        <v>49</v>
      </c>
      <c r="O9" s="4" t="s">
        <v>31</v>
      </c>
      <c r="P9" s="4" t="s">
        <v>32</v>
      </c>
      <c r="Q9" s="4">
        <v>0</v>
      </c>
      <c r="R9" s="6">
        <v>44494</v>
      </c>
      <c r="S9" s="5">
        <v>44510</v>
      </c>
      <c r="T9" s="4" t="s">
        <v>33</v>
      </c>
      <c r="U9" s="4">
        <v>212</v>
      </c>
      <c r="V9" s="4">
        <v>0</v>
      </c>
      <c r="W9" s="4">
        <v>0</v>
      </c>
      <c r="X9" s="4">
        <v>2283099</v>
      </c>
      <c r="Y9" s="4" t="s">
        <v>46</v>
      </c>
    </row>
    <row r="10" s="4" customFormat="1" spans="1:24">
      <c r="A10" s="4">
        <v>16180826023</v>
      </c>
      <c r="B10" s="4" t="s">
        <v>25</v>
      </c>
      <c r="C10" s="4" t="s">
        <v>50</v>
      </c>
      <c r="D10" s="4" t="s">
        <v>51</v>
      </c>
      <c r="E10" s="4" t="s">
        <v>52</v>
      </c>
      <c r="F10" s="5">
        <v>44440</v>
      </c>
      <c r="G10" s="5">
        <v>44441</v>
      </c>
      <c r="H10" s="4">
        <v>1</v>
      </c>
      <c r="I10" s="4">
        <v>1</v>
      </c>
      <c r="J10" s="4">
        <v>1</v>
      </c>
      <c r="K10" s="4" t="s">
        <v>29</v>
      </c>
      <c r="L10" s="4">
        <v>718.55</v>
      </c>
      <c r="M10" s="4">
        <v>718.55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44440</v>
      </c>
      <c r="S10" s="5">
        <v>44510</v>
      </c>
      <c r="T10" s="4" t="s">
        <v>33</v>
      </c>
      <c r="U10" s="4">
        <v>718.55</v>
      </c>
      <c r="V10" s="4">
        <v>0</v>
      </c>
      <c r="W10" s="4">
        <v>0</v>
      </c>
      <c r="X10" s="4">
        <v>2239032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E18"/>
    </sheetView>
  </sheetViews>
  <sheetFormatPr defaultColWidth="9" defaultRowHeight="13.5"/>
  <cols>
    <col min="1" max="1" width="12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4">
        <v>16649262693</v>
      </c>
      <c r="B2" s="5">
        <v>44494</v>
      </c>
      <c r="C2" s="5">
        <v>44495</v>
      </c>
      <c r="D2" s="4">
        <v>1077</v>
      </c>
      <c r="E2" s="4">
        <v>1077</v>
      </c>
      <c r="F2" s="4" t="str">
        <f>VLOOKUP(A2,HOP!A:C,3,0)</f>
        <v>2282642</v>
      </c>
      <c r="G2" s="4">
        <f>D2-E2</f>
        <v>0</v>
      </c>
      <c r="H2" s="4" t="str">
        <f>$H$1&amp;F2</f>
        <v>，2282642</v>
      </c>
      <c r="I2" s="4" t="str">
        <f>VLOOKUP(A2,HOP!A:T,20,0)</f>
        <v>直采</v>
      </c>
    </row>
    <row r="3" s="4" customFormat="1" hidden="1" spans="1:9">
      <c r="A3" s="4">
        <v>16655849895</v>
      </c>
      <c r="B3" s="5">
        <v>44494</v>
      </c>
      <c r="C3" s="5">
        <v>44495</v>
      </c>
      <c r="D3" s="4">
        <v>0</v>
      </c>
      <c r="E3" s="4" t="str">
        <f>VLOOKUP(A3,HOP!A:L,12,0)</f>
        <v>201.56</v>
      </c>
      <c r="F3" s="4" t="str">
        <f>VLOOKUP(A3,HOP!A:C,3,0)</f>
        <v>2282940</v>
      </c>
      <c r="G3" s="4">
        <f t="shared" ref="G3:G8" si="0">D3-E3</f>
        <v>-201.56</v>
      </c>
      <c r="H3" s="4" t="str">
        <f t="shared" ref="H3:H8" si="1">$H$1&amp;F3</f>
        <v>，2282940</v>
      </c>
      <c r="I3" s="4" t="str">
        <f>VLOOKUP(A3,HOP!A:T,20,0)</f>
        <v>直连</v>
      </c>
    </row>
    <row r="4" s="4" customFormat="1" hidden="1" spans="1:9">
      <c r="A4" s="4">
        <v>16655886026</v>
      </c>
      <c r="B4" s="5">
        <v>44494</v>
      </c>
      <c r="C4" s="5">
        <v>44495</v>
      </c>
      <c r="D4" s="4">
        <v>0</v>
      </c>
      <c r="E4" s="4" t="str">
        <f>VLOOKUP(A4,HOP!A:L,12,0)</f>
        <v>403.12</v>
      </c>
      <c r="F4" s="4" t="str">
        <f>VLOOKUP(A4,HOP!A:C,3,0)</f>
        <v>2282945</v>
      </c>
      <c r="G4" s="4">
        <f t="shared" si="0"/>
        <v>-403.12</v>
      </c>
      <c r="H4" s="4" t="str">
        <f t="shared" si="1"/>
        <v>，2282945</v>
      </c>
      <c r="I4" s="4" t="str">
        <f>VLOOKUP(A4,HOP!A:T,20,0)</f>
        <v>直连</v>
      </c>
    </row>
    <row r="5" s="4" customFormat="1" spans="1:9">
      <c r="A5" s="4">
        <v>16657055519</v>
      </c>
      <c r="B5" s="5">
        <v>44494</v>
      </c>
      <c r="C5" s="5">
        <v>44495</v>
      </c>
      <c r="D5" s="4">
        <v>566</v>
      </c>
      <c r="E5" s="4" t="str">
        <f>VLOOKUP(A5,HOP!A:L,12,0)</f>
        <v>566.00</v>
      </c>
      <c r="F5" s="4" t="str">
        <f>VLOOKUP(A5,HOP!A:C,3,0)</f>
        <v>2283017</v>
      </c>
      <c r="G5" s="4">
        <f t="shared" si="0"/>
        <v>0</v>
      </c>
      <c r="H5" s="4" t="str">
        <f t="shared" si="1"/>
        <v>，2283017</v>
      </c>
      <c r="I5" s="4" t="str">
        <f>VLOOKUP(A5,HOP!A:T,20,0)</f>
        <v>直采</v>
      </c>
    </row>
    <row r="6" s="4" customFormat="1" spans="1:9">
      <c r="A6" s="4">
        <v>16658382465</v>
      </c>
      <c r="B6" s="5">
        <v>44494</v>
      </c>
      <c r="C6" s="5">
        <v>44495</v>
      </c>
      <c r="D6" s="4">
        <v>464</v>
      </c>
      <c r="E6" s="4" t="str">
        <f>VLOOKUP(A6,HOP!A:L,12,0)</f>
        <v>464.00</v>
      </c>
      <c r="F6" s="4" t="str">
        <f>VLOOKUP(A6,HOP!A:C,3,0)</f>
        <v>2283095</v>
      </c>
      <c r="G6" s="4">
        <f t="shared" si="0"/>
        <v>0</v>
      </c>
      <c r="H6" s="4" t="str">
        <f t="shared" si="1"/>
        <v>，2283095</v>
      </c>
      <c r="I6" s="4" t="str">
        <f>VLOOKUP(A6,HOP!A:T,20,0)</f>
        <v>直采</v>
      </c>
    </row>
    <row r="7" s="4" customFormat="1" spans="1:9">
      <c r="A7" s="4">
        <v>16658391996</v>
      </c>
      <c r="B7" s="5">
        <v>44494</v>
      </c>
      <c r="C7" s="5">
        <v>44495</v>
      </c>
      <c r="D7" s="4">
        <v>212</v>
      </c>
      <c r="E7" s="4" t="str">
        <f>VLOOKUP(A7,HOP!A:L,12,0)</f>
        <v>212.00</v>
      </c>
      <c r="F7" s="4" t="str">
        <f>VLOOKUP(A7,HOP!A:C,3,0)</f>
        <v>2283099</v>
      </c>
      <c r="G7" s="4">
        <f t="shared" si="0"/>
        <v>0</v>
      </c>
      <c r="H7" s="4" t="str">
        <f t="shared" si="1"/>
        <v>，2283099</v>
      </c>
      <c r="I7" s="4" t="str">
        <f>VLOOKUP(A7,HOP!A:T,20,0)</f>
        <v>直采</v>
      </c>
    </row>
    <row r="8" s="4" customFormat="1" spans="1:9">
      <c r="A8" s="4">
        <v>16180826023</v>
      </c>
      <c r="B8" s="5">
        <v>44440</v>
      </c>
      <c r="C8" s="5">
        <v>44441</v>
      </c>
      <c r="D8" s="4">
        <v>718.55</v>
      </c>
      <c r="E8" s="4">
        <v>718.55</v>
      </c>
      <c r="F8" s="4">
        <v>2239032</v>
      </c>
      <c r="G8" s="4">
        <f t="shared" si="0"/>
        <v>0</v>
      </c>
      <c r="H8" s="4" t="str">
        <f t="shared" si="1"/>
        <v>，2239032</v>
      </c>
      <c r="I8" s="4" t="e">
        <f>VLOOKUP(A8,HOP!A:T,20,0)</f>
        <v>#N/A</v>
      </c>
    </row>
    <row r="10" spans="4:4">
      <c r="D10" s="4">
        <f>SUM(D2:D9)</f>
        <v>3037.55</v>
      </c>
    </row>
    <row r="15" spans="1:5">
      <c r="A15" s="4" t="s">
        <v>55</v>
      </c>
      <c r="D15" s="4">
        <v>2319</v>
      </c>
      <c r="E15" s="4">
        <v>2827.82</v>
      </c>
    </row>
    <row r="16" spans="1:5">
      <c r="A16" s="4" t="s">
        <v>56</v>
      </c>
      <c r="D16" s="4">
        <v>718.55</v>
      </c>
      <c r="E16" s="4">
        <v>876.21</v>
      </c>
    </row>
    <row r="17" spans="1:5">
      <c r="A17" s="4" t="s">
        <v>57</v>
      </c>
      <c r="D17" s="4">
        <f>SUBTOTAL(9,D15:D16)</f>
        <v>3037.55</v>
      </c>
      <c r="E17" s="4">
        <f>SUBTOTAL(9,E15:E16)</f>
        <v>3704.03</v>
      </c>
    </row>
    <row r="18" spans="1:1">
      <c r="A18" s="4" t="s">
        <v>58</v>
      </c>
    </row>
  </sheetData>
  <autoFilter ref="A1:XFD18">
    <filterColumn colId="3">
      <filters blank="1">
        <filter val="212"/>
        <filter val="464"/>
        <filter val="718.55"/>
        <filter val="3037.55"/>
        <filter val="566"/>
        <filter val="1077"/>
        <filter val="23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H32" sqref="H32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16658391996</v>
      </c>
      <c r="B2" s="1" t="s">
        <v>76</v>
      </c>
      <c r="C2" s="1" t="s">
        <v>77</v>
      </c>
      <c r="D2" s="1" t="s">
        <v>78</v>
      </c>
      <c r="E2" s="1" t="s">
        <v>49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</row>
    <row r="3" s="1" customFormat="1" spans="1:20">
      <c r="A3" s="3">
        <v>16658382465</v>
      </c>
      <c r="B3" s="1" t="s">
        <v>76</v>
      </c>
      <c r="C3" s="1" t="s">
        <v>90</v>
      </c>
      <c r="D3" s="1" t="s">
        <v>91</v>
      </c>
      <c r="E3" s="1" t="s">
        <v>45</v>
      </c>
      <c r="F3" s="1" t="s">
        <v>76</v>
      </c>
      <c r="G3" s="1" t="s">
        <v>79</v>
      </c>
      <c r="H3" s="1" t="s">
        <v>80</v>
      </c>
      <c r="I3" s="1" t="s">
        <v>92</v>
      </c>
      <c r="J3" s="1" t="s">
        <v>82</v>
      </c>
      <c r="K3" s="1" t="s">
        <v>92</v>
      </c>
      <c r="L3" s="1" t="s">
        <v>92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93</v>
      </c>
      <c r="R3" s="1" t="s">
        <v>87</v>
      </c>
      <c r="S3" s="1" t="s">
        <v>88</v>
      </c>
      <c r="T3" s="1" t="s">
        <v>89</v>
      </c>
    </row>
    <row r="4" s="1" customFormat="1" spans="1:20">
      <c r="A4" s="3">
        <v>16657055519</v>
      </c>
      <c r="B4" s="1" t="s">
        <v>76</v>
      </c>
      <c r="C4" s="1" t="s">
        <v>94</v>
      </c>
      <c r="D4" s="1" t="s">
        <v>95</v>
      </c>
      <c r="E4" s="1" t="s">
        <v>41</v>
      </c>
      <c r="F4" s="1" t="s">
        <v>76</v>
      </c>
      <c r="G4" s="1" t="s">
        <v>79</v>
      </c>
      <c r="H4" s="1" t="s">
        <v>80</v>
      </c>
      <c r="I4" s="1" t="s">
        <v>96</v>
      </c>
      <c r="J4" s="1" t="s">
        <v>82</v>
      </c>
      <c r="K4" s="1" t="s">
        <v>96</v>
      </c>
      <c r="L4" s="1" t="s">
        <v>96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97</v>
      </c>
      <c r="R4" s="1" t="s">
        <v>87</v>
      </c>
      <c r="S4" s="1" t="s">
        <v>88</v>
      </c>
      <c r="T4" s="1" t="s">
        <v>89</v>
      </c>
    </row>
    <row r="5" s="1" customFormat="1" spans="1:20">
      <c r="A5" s="3">
        <v>16655886026</v>
      </c>
      <c r="B5" s="1" t="s">
        <v>76</v>
      </c>
      <c r="C5" s="1" t="s">
        <v>98</v>
      </c>
      <c r="D5" s="1" t="s">
        <v>99</v>
      </c>
      <c r="E5" s="1" t="s">
        <v>38</v>
      </c>
      <c r="F5" s="1" t="s">
        <v>76</v>
      </c>
      <c r="G5" s="1" t="s">
        <v>79</v>
      </c>
      <c r="H5" s="1" t="s">
        <v>80</v>
      </c>
      <c r="I5" s="1" t="s">
        <v>100</v>
      </c>
      <c r="J5" s="1" t="s">
        <v>82</v>
      </c>
      <c r="K5" s="1" t="s">
        <v>100</v>
      </c>
      <c r="L5" s="1" t="s">
        <v>100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101</v>
      </c>
      <c r="R5" s="1" t="s">
        <v>87</v>
      </c>
      <c r="S5" s="1" t="s">
        <v>88</v>
      </c>
      <c r="T5" s="1" t="s">
        <v>102</v>
      </c>
    </row>
    <row r="6" s="1" customFormat="1" spans="1:20">
      <c r="A6" s="3">
        <v>16655849895</v>
      </c>
      <c r="B6" s="1" t="s">
        <v>76</v>
      </c>
      <c r="C6" s="1" t="s">
        <v>103</v>
      </c>
      <c r="D6" s="1" t="s">
        <v>99</v>
      </c>
      <c r="E6" s="1" t="s">
        <v>36</v>
      </c>
      <c r="F6" s="1" t="s">
        <v>76</v>
      </c>
      <c r="G6" s="1" t="s">
        <v>79</v>
      </c>
      <c r="H6" s="1" t="s">
        <v>80</v>
      </c>
      <c r="I6" s="1" t="s">
        <v>104</v>
      </c>
      <c r="J6" s="1" t="s">
        <v>82</v>
      </c>
      <c r="K6" s="1" t="s">
        <v>104</v>
      </c>
      <c r="L6" s="1" t="s">
        <v>104</v>
      </c>
      <c r="M6" s="1" t="s">
        <v>83</v>
      </c>
      <c r="N6" s="1" t="s">
        <v>83</v>
      </c>
      <c r="O6" s="1" t="s">
        <v>84</v>
      </c>
      <c r="P6" s="1" t="s">
        <v>85</v>
      </c>
      <c r="Q6" s="1" t="s">
        <v>105</v>
      </c>
      <c r="R6" s="1" t="s">
        <v>87</v>
      </c>
      <c r="S6" s="1" t="s">
        <v>88</v>
      </c>
      <c r="T6" s="1" t="s">
        <v>102</v>
      </c>
    </row>
    <row r="7" s="1" customFormat="1" spans="1:20">
      <c r="A7" s="3">
        <v>16649262693</v>
      </c>
      <c r="B7" s="1" t="s">
        <v>106</v>
      </c>
      <c r="C7" s="1" t="s">
        <v>107</v>
      </c>
      <c r="D7" s="1" t="s">
        <v>108</v>
      </c>
      <c r="E7" s="1" t="s">
        <v>30</v>
      </c>
      <c r="F7" s="1" t="s">
        <v>106</v>
      </c>
      <c r="G7" s="1" t="s">
        <v>79</v>
      </c>
      <c r="H7" s="1" t="s">
        <v>80</v>
      </c>
      <c r="I7" s="1" t="s">
        <v>109</v>
      </c>
      <c r="J7" s="1" t="s">
        <v>82</v>
      </c>
      <c r="K7" s="1" t="s">
        <v>109</v>
      </c>
      <c r="L7" s="1" t="s">
        <v>109</v>
      </c>
      <c r="M7" s="1" t="s">
        <v>83</v>
      </c>
      <c r="N7" s="1" t="s">
        <v>83</v>
      </c>
      <c r="O7" s="1" t="s">
        <v>84</v>
      </c>
      <c r="P7" s="1" t="s">
        <v>85</v>
      </c>
      <c r="Q7" s="1" t="s">
        <v>110</v>
      </c>
      <c r="R7" s="1" t="s">
        <v>87</v>
      </c>
      <c r="S7" s="1" t="s">
        <v>88</v>
      </c>
      <c r="T7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2021-11-10T01:09:00Z</dcterms:created>
  <dcterms:modified xsi:type="dcterms:W3CDTF">2021-11-11T02:11:24Z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FC5FFD6240224B7F95C861936797C707</vt:lpwstr>
  </property>
  <property fmtid="{D5CDD505-2E9C-101B-9397-08002B2CF9AE}" pid="3" name="KSOProductBuildVer">
    <vt:lpwstr>2052-11.1.0.11045</vt:lpwstr>
  </property>
</Properties>
</file>