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对账!$A$1:$X$20</definedName>
  </definedNames>
  <calcPr calcId="144525"/>
</workbook>
</file>

<file path=xl/sharedStrings.xml><?xml version="1.0" encoding="utf-8"?>
<sst xmlns="http://schemas.openxmlformats.org/spreadsheetml/2006/main" count="547" uniqueCount="181">
  <si>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</si>
  <si>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</si>
  <si>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</si>
  <si>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</si>
  <si>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</si>
  <si>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</si>
  <si>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</si>
  <si>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</si>
  <si>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</si>
  <si>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</si>
  <si>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</si>
  <si>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</si>
  <si>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</si>
  <si>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</si>
  <si>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</si>
  <si>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</si>
  <si>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</si>
  <si>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</si>
  <si>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</si>
  <si>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</si>
  <si>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</si>
  <si>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</si>
  <si>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</si>
  <si>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</si>
  <si>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</si>
  <si>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</si>
  <si>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</si>
  <si>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[广州]普兰内特概念酒店(广州白马服装城火车站地铁站店)(60982712)</t>
  </si>
  <si>
    <t>尊享大床房&lt;双人入住&gt;&lt;内宾&gt;&lt;预付&gt;&lt;无早&gt;</t>
  </si>
  <si>
    <t>CNY</t>
  </si>
  <si>
    <t>张世杰</t>
  </si>
  <si>
    <t>CA11323211110CNY</t>
  </si>
  <si>
    <t>未提现</t>
  </si>
  <si>
    <t>携程开票</t>
  </si>
  <si>
    <t>[广州]维也纳国际酒店（广州白云国际会议中心店）(78933172)</t>
  </si>
  <si>
    <t>标准大床房&lt;双人入住&gt;&lt;内宾&gt;&lt;预付&gt;&lt;无早&gt;</t>
  </si>
  <si>
    <t>聂晶</t>
  </si>
  <si>
    <t>[梅州]梅州麓湖山酒店(62500328)</t>
  </si>
  <si>
    <t>豪华大床房&lt;双人入住&gt;&lt;内宾&gt;&lt;预付&gt;&lt;双早&gt;&lt;新酒店礼盒&gt;</t>
  </si>
  <si>
    <t>刘念,文东旭,李敏琪</t>
  </si>
  <si>
    <t>豪华双床房&lt;双人入住&gt;&lt;内宾&gt;&lt;预付&gt;&lt;双早&gt;&lt;新酒店礼盒&gt;</t>
  </si>
  <si>
    <t>刘琦卉</t>
  </si>
  <si>
    <t>[苏州]格林豪泰智选酒店(苏州石湖苏蠡路店)(64185940)</t>
  </si>
  <si>
    <t>1.8米大床房&lt;双人入住&gt;&lt;内宾&gt;&lt;预付&gt;&lt;无早&gt;</t>
  </si>
  <si>
    <t>刘婷妹</t>
  </si>
  <si>
    <t>[杭州]锦江之星风尚(杭州下沙高沙路地铁站店)(71570913)</t>
  </si>
  <si>
    <t>商务房B&lt;双人入住&gt;&lt;内宾&gt;&lt;预付&gt;&lt;无早&gt;</t>
  </si>
  <si>
    <t>刘嘉宁</t>
  </si>
  <si>
    <t>[深圳]山水时尚酒店(深圳华强北店)(60986701)</t>
  </si>
  <si>
    <t>豪华双床房&lt;双人入住&gt;&lt;内宾&gt;&lt;预付&gt;&lt;无早&gt;</t>
  </si>
  <si>
    <t>郑金华,陈捷韵</t>
  </si>
  <si>
    <t>取消</t>
  </si>
  <si>
    <t>[吴川]吴川鼎龙湾海洋主题公寓(71988433)</t>
  </si>
  <si>
    <t>180度全海景大床房&lt;双人入住&gt;&lt;内宾&gt;&lt;预付&gt;&lt;双早&gt;</t>
  </si>
  <si>
    <t>王大盛</t>
  </si>
  <si>
    <t>[梅州]梅州英思廷酒店(80612726)</t>
  </si>
  <si>
    <t>廷悦大床房&lt;内宾&gt;&lt;无早&gt;</t>
  </si>
  <si>
    <t>谢冬军</t>
  </si>
  <si>
    <t>王静茹,孙露丝</t>
  </si>
  <si>
    <t>[毕节]7天连锁酒店(毕节东客站店)(71450424)</t>
  </si>
  <si>
    <t>自主双床房&lt;双人入住&gt;&lt;内宾&gt;&lt;预付&gt;&lt;无早&gt;</t>
  </si>
  <si>
    <t>蒲代彬</t>
  </si>
  <si>
    <t>[黄梅]城市便捷酒店(黄梅客运站店)(71584989)</t>
  </si>
  <si>
    <t>高磊</t>
  </si>
  <si>
    <t>[江阴]尚客优快捷酒店(江阴利港兴港路店)(71451345)</t>
  </si>
  <si>
    <t>高级双床房&lt;双人入住&gt;&lt;内宾&gt;&lt;预付&gt;&lt;双早&gt;</t>
  </si>
  <si>
    <t>燕志强</t>
  </si>
  <si>
    <t>[广州]锦江都城酒店(广州万达广场店)(78928437)</t>
  </si>
  <si>
    <t>时尚商务房&lt;双人入住&gt;&lt;内宾&gt;&lt;预付&gt;&lt;无早&gt;</t>
  </si>
  <si>
    <t>王文涛</t>
  </si>
  <si>
    <t>[上海]锦江都城经典上海南京路步行街外滩新城饭店(65847616)</t>
  </si>
  <si>
    <t>风雅商务房&lt;双人入住&gt;&lt;内宾&gt;&lt;预付&gt;&lt;无早&gt;</t>
  </si>
  <si>
    <t>杨瑞裕</t>
  </si>
  <si>
    <t>[漳州]漳州万达嘉华酒店(71451749)</t>
  </si>
  <si>
    <t>豪华大床房&lt;双人入住&gt;&lt;内宾&gt;&lt;预付&gt;&lt;无早&gt;</t>
  </si>
  <si>
    <t>吴耿昇</t>
  </si>
  <si>
    <t>高级双床房&lt;双人入住&gt;&lt;内宾&gt;&lt;预付&gt;&lt;无早&gt;</t>
  </si>
  <si>
    <t>赵焕梅</t>
  </si>
  <si>
    <t>[铜陵]铜陵铜雀台金陵大酒店(71632554)</t>
  </si>
  <si>
    <t>高级大床房&lt;双人入住&gt;&lt;内宾&gt;&lt;预付&gt;&lt;无早&gt;</t>
  </si>
  <si>
    <t>吴涛</t>
  </si>
  <si>
    <t>[苏州]锦江之星(苏州宝带路地铁站店)(69030740)</t>
  </si>
  <si>
    <t>商务房A&lt;双人入住&gt;&lt;内宾&gt;&lt;预付&gt;&lt;无早&gt;</t>
  </si>
  <si>
    <t>顾冲</t>
  </si>
  <si>
    <t>退单</t>
  </si>
  <si>
    <t>，</t>
  </si>
  <si>
    <t>A211110093423481</t>
  </si>
  <si>
    <t>A211110093506481</t>
  </si>
  <si>
    <t>A211110093545481</t>
  </si>
  <si>
    <t>CNY / HKD 当前参考汇率: 1.219412856</t>
  </si>
  <si>
    <t>总计： 4776.07 CNY/
5824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</si>
  <si>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</si>
  <si>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</si>
  <si>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</si>
  <si>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</si>
  <si>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</si>
  <si>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</si>
  <si>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</si>
  <si>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</si>
  <si>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</si>
  <si>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</si>
  <si>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</si>
  <si>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</si>
  <si>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</si>
  <si>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</si>
  <si>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</si>
  <si>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</si>
  <si>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</si>
  <si>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2021-11-06</t>
  </si>
  <si>
    <t>2291769</t>
  </si>
  <si>
    <t>锦江之星(苏州宝带路地铁站店)</t>
  </si>
  <si>
    <t>2021-11-07</t>
  </si>
  <si>
    <t>退房日月结</t>
  </si>
  <si>
    <t>240.80</t>
  </si>
  <si>
    <t>RMB</t>
  </si>
  <si>
    <t>0</t>
  </si>
  <si>
    <t>0.00</t>
  </si>
  <si>
    <t>携程汇智国内直连</t>
  </si>
  <si>
    <t>2021-11-06 23:18:59</t>
  </si>
  <si>
    <t>否</t>
  </si>
  <si>
    <t>汇智国际旅游发展有限公司</t>
  </si>
  <si>
    <t>直连</t>
  </si>
  <si>
    <t>2291756</t>
  </si>
  <si>
    <t>山水时尚酒店(深圳华强北店)</t>
  </si>
  <si>
    <t>262.93</t>
  </si>
  <si>
    <t>2021-11-06 23:00:55</t>
  </si>
  <si>
    <t>2291673</t>
  </si>
  <si>
    <t>锦江都城经典上海新城外滩酒店</t>
  </si>
  <si>
    <t>613.27</t>
  </si>
  <si>
    <t>2021-11-06 21:45:34</t>
  </si>
  <si>
    <t>2291504</t>
  </si>
  <si>
    <t>尚客优快捷酒店(江阴利港兴港路店)</t>
  </si>
  <si>
    <t>164.62</t>
  </si>
  <si>
    <t>2021-11-06 18:43:23</t>
  </si>
  <si>
    <t>2291331</t>
  </si>
  <si>
    <t>城市便捷酒店(黄梅客运站店)</t>
  </si>
  <si>
    <t>164.89</t>
  </si>
  <si>
    <t>2021-11-06 15:33:07</t>
  </si>
  <si>
    <t>2291321</t>
  </si>
  <si>
    <t>7天连锁酒店（毕节东客站店）</t>
  </si>
  <si>
    <t>113.07</t>
  </si>
  <si>
    <t>2021-11-06 15:18:54</t>
  </si>
  <si>
    <t>2291094</t>
  </si>
  <si>
    <t>吴川鼎龙湾海洋主题公寓</t>
  </si>
  <si>
    <t>303.40</t>
  </si>
  <si>
    <t>2021-11-06 10:37:16</t>
  </si>
  <si>
    <t>2291080</t>
  </si>
  <si>
    <t>梅州英思廷酒店</t>
  </si>
  <si>
    <t>213.13</t>
  </si>
  <si>
    <t>2021-11-06 10:10:28</t>
  </si>
  <si>
    <t>直采</t>
  </si>
  <si>
    <t>2291047</t>
  </si>
  <si>
    <t>151.70</t>
  </si>
  <si>
    <t>2021-11-06 09:16:37</t>
  </si>
  <si>
    <t>2021-11-05</t>
  </si>
  <si>
    <t>2290654</t>
  </si>
  <si>
    <t>锦江之星风尚（杭州下沙高沙路地铁站店）</t>
  </si>
  <si>
    <t>224.85</t>
  </si>
  <si>
    <t>2021-11-05 19:28:20</t>
  </si>
  <si>
    <t>2290533</t>
  </si>
  <si>
    <t>格林豪泰(苏州石湖苏蠡路店)</t>
  </si>
  <si>
    <t>155.72</t>
  </si>
  <si>
    <t>2021-11-05 17:37:14</t>
  </si>
  <si>
    <t>2021-11-04</t>
  </si>
  <si>
    <t>2289318</t>
  </si>
  <si>
    <t>梅州麓湖山酒店</t>
  </si>
  <si>
    <t>410.25</t>
  </si>
  <si>
    <t>2021-11-04 14:54:11</t>
  </si>
  <si>
    <t>Saas酒店</t>
  </si>
  <si>
    <t>2289314</t>
  </si>
  <si>
    <t>1230.75</t>
  </si>
  <si>
    <t>2021-11-04 15:05:05</t>
  </si>
  <si>
    <t>2289103</t>
  </si>
  <si>
    <t>维也纳国际酒店(广州机场路新市店)</t>
  </si>
  <si>
    <t>301.56</t>
  </si>
  <si>
    <t>2021-11-04 11:49:24</t>
  </si>
  <si>
    <t>2021-10-31</t>
  </si>
  <si>
    <t>2286630</t>
  </si>
  <si>
    <t>广州普兰内特概念酒店</t>
  </si>
  <si>
    <t>225.13</t>
  </si>
  <si>
    <t>2021-10-31 16:17:07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</si>
</sst>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9" fillId="8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" fillId="15" borderId="5" applyNumberFormat="0" applyFon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5" fillId="4" borderId="1" applyNumberFormat="0" applyAlignment="0" applyProtection="0">
      <alignment vertical="center"/>
    </xf>
    <xf numFmtId="0" fontId="11" fillId="12" borderId="3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16709393044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44506</v>
      </c>
      <c r="G2" s="5">
        <v>44507</v>
      </c>
      <c r="H2" s="4">
        <v>1</v>
      </c>
      <c r="I2" s="4">
        <v>1</v>
      </c>
      <c r="J2" s="4">
        <v>1</v>
      </c>
      <c r="K2" s="4" t="s">
        <v>29</v>
      </c>
      <c r="L2" s="4">
        <v>225.13</v>
      </c>
      <c r="M2" s="4">
        <v>225.13</v>
      </c>
      <c r="N2" s="4" t="s">
        <v>30</v>
      </c>
      <c r="O2" s="4" t="s">
        <v>31</v>
      </c>
      <c r="P2" s="4" t="s">
        <v>32</v>
      </c>
      <c r="Q2" s="4">
        <v>0</v>
      </c>
      <c r="R2" s="6">
        <v>44500</v>
      </c>
      <c r="S2" s="5">
        <v>44510</v>
      </c>
      <c r="T2" s="4" t="s">
        <v>33</v>
      </c>
      <c r="U2" s="4">
        <v>225.13</v>
      </c>
      <c r="V2" s="4">
        <v>0</v>
      </c>
      <c r="W2" s="4">
        <v>0</v>
      </c>
      <c r="X2" s="4">
        <v>2286630</v>
      </c>
    </row>
    <row r="3" s="4" customFormat="1" spans="1:25">
      <c r="A3" s="4">
        <v>16738166131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44506</v>
      </c>
      <c r="G3" s="5">
        <v>44507</v>
      </c>
      <c r="H3" s="4">
        <v>1</v>
      </c>
      <c r="I3" s="4">
        <v>1</v>
      </c>
      <c r="J3" s="4">
        <v>1</v>
      </c>
      <c r="K3" s="4" t="s">
        <v>29</v>
      </c>
      <c r="L3" s="4">
        <v>301.56</v>
      </c>
      <c r="M3" s="4">
        <v>301.56</v>
      </c>
      <c r="N3" s="4" t="s">
        <v>36</v>
      </c>
      <c r="O3" s="4" t="s">
        <v>31</v>
      </c>
      <c r="P3" s="4" t="s">
        <v>32</v>
      </c>
      <c r="Q3" s="4">
        <v>0</v>
      </c>
      <c r="R3" s="6">
        <v>44504</v>
      </c>
      <c r="S3" s="5">
        <v>44510</v>
      </c>
      <c r="T3" s="4" t="s">
        <v>33</v>
      </c>
      <c r="U3" s="4">
        <v>301.56</v>
      </c>
      <c r="V3" s="4">
        <v>0</v>
      </c>
      <c r="W3" s="4">
        <v>0</v>
      </c>
      <c r="X3" s="4">
        <v>2289103</v>
      </c>
      <c r="Y3" s="4">
        <v>104003084584</v>
      </c>
    </row>
    <row r="4" s="4" customFormat="1" spans="1:24">
      <c r="A4" s="4">
        <v>16739000822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44506</v>
      </c>
      <c r="G4" s="5">
        <v>44507</v>
      </c>
      <c r="H4" s="4">
        <v>3</v>
      </c>
      <c r="I4" s="4">
        <v>1</v>
      </c>
      <c r="J4" s="4">
        <v>3</v>
      </c>
      <c r="K4" s="4" t="s">
        <v>29</v>
      </c>
      <c r="L4" s="4">
        <v>1230.75</v>
      </c>
      <c r="M4" s="4">
        <v>1230.75</v>
      </c>
      <c r="N4" s="4" t="s">
        <v>39</v>
      </c>
      <c r="O4" s="4" t="s">
        <v>31</v>
      </c>
      <c r="P4" s="4" t="s">
        <v>32</v>
      </c>
      <c r="Q4" s="4">
        <v>0</v>
      </c>
      <c r="R4" s="6">
        <v>44504</v>
      </c>
      <c r="S4" s="5">
        <v>44510</v>
      </c>
      <c r="T4" s="4" t="s">
        <v>33</v>
      </c>
      <c r="U4" s="4">
        <v>1230.75</v>
      </c>
      <c r="V4" s="4">
        <v>0</v>
      </c>
      <c r="W4" s="4">
        <v>0</v>
      </c>
      <c r="X4" s="4">
        <v>2289314</v>
      </c>
    </row>
    <row r="5" s="4" customFormat="1" spans="1:24">
      <c r="A5" s="4">
        <v>16739009786</v>
      </c>
      <c r="B5" s="4" t="s">
        <v>25</v>
      </c>
      <c r="C5" s="4" t="s">
        <v>26</v>
      </c>
      <c r="D5" s="4" t="s">
        <v>37</v>
      </c>
      <c r="E5" s="4" t="s">
        <v>40</v>
      </c>
      <c r="F5" s="5">
        <v>44506</v>
      </c>
      <c r="G5" s="5">
        <v>44507</v>
      </c>
      <c r="H5" s="4">
        <v>1</v>
      </c>
      <c r="I5" s="4">
        <v>1</v>
      </c>
      <c r="J5" s="4">
        <v>1</v>
      </c>
      <c r="K5" s="4" t="s">
        <v>29</v>
      </c>
      <c r="L5" s="4">
        <v>410.25</v>
      </c>
      <c r="M5" s="4">
        <v>410.25</v>
      </c>
      <c r="N5" s="4" t="s">
        <v>41</v>
      </c>
      <c r="O5" s="4" t="s">
        <v>31</v>
      </c>
      <c r="P5" s="4" t="s">
        <v>32</v>
      </c>
      <c r="Q5" s="4">
        <v>0</v>
      </c>
      <c r="R5" s="6">
        <v>44504</v>
      </c>
      <c r="S5" s="5">
        <v>44510</v>
      </c>
      <c r="T5" s="4" t="s">
        <v>33</v>
      </c>
      <c r="U5" s="4">
        <v>410.25</v>
      </c>
      <c r="V5" s="4">
        <v>0</v>
      </c>
      <c r="W5" s="4">
        <v>0</v>
      </c>
      <c r="X5" s="4">
        <v>2289318</v>
      </c>
    </row>
    <row r="6" s="4" customFormat="1" spans="1:24">
      <c r="A6" s="4">
        <v>16744476721</v>
      </c>
      <c r="B6" s="4" t="s">
        <v>25</v>
      </c>
      <c r="C6" s="4" t="s">
        <v>26</v>
      </c>
      <c r="D6" s="4" t="s">
        <v>42</v>
      </c>
      <c r="E6" s="4" t="s">
        <v>43</v>
      </c>
      <c r="F6" s="5">
        <v>44506</v>
      </c>
      <c r="G6" s="5">
        <v>44507</v>
      </c>
      <c r="H6" s="4">
        <v>1</v>
      </c>
      <c r="I6" s="4">
        <v>1</v>
      </c>
      <c r="J6" s="4">
        <v>1</v>
      </c>
      <c r="K6" s="4" t="s">
        <v>29</v>
      </c>
      <c r="L6" s="4">
        <v>155.72</v>
      </c>
      <c r="M6" s="4">
        <v>155.72</v>
      </c>
      <c r="N6" s="4" t="s">
        <v>44</v>
      </c>
      <c r="O6" s="4" t="s">
        <v>31</v>
      </c>
      <c r="P6" s="4" t="s">
        <v>32</v>
      </c>
      <c r="Q6" s="4">
        <v>0</v>
      </c>
      <c r="R6" s="6">
        <v>44505</v>
      </c>
      <c r="S6" s="5">
        <v>44510</v>
      </c>
      <c r="T6" s="4" t="s">
        <v>33</v>
      </c>
      <c r="U6" s="4">
        <v>155.72</v>
      </c>
      <c r="V6" s="4">
        <v>0</v>
      </c>
      <c r="W6" s="4">
        <v>0</v>
      </c>
      <c r="X6" s="4">
        <v>2290533</v>
      </c>
    </row>
    <row r="7" s="4" customFormat="1" spans="1:25">
      <c r="A7" s="4">
        <v>16745230292</v>
      </c>
      <c r="B7" s="4" t="s">
        <v>25</v>
      </c>
      <c r="C7" s="4" t="s">
        <v>26</v>
      </c>
      <c r="D7" s="4" t="s">
        <v>45</v>
      </c>
      <c r="E7" s="4" t="s">
        <v>46</v>
      </c>
      <c r="F7" s="5">
        <v>44506</v>
      </c>
      <c r="G7" s="5">
        <v>44507</v>
      </c>
      <c r="H7" s="4">
        <v>1</v>
      </c>
      <c r="I7" s="4">
        <v>1</v>
      </c>
      <c r="J7" s="4">
        <v>1</v>
      </c>
      <c r="K7" s="4" t="s">
        <v>29</v>
      </c>
      <c r="L7" s="4">
        <v>224.85</v>
      </c>
      <c r="M7" s="4">
        <v>224.85</v>
      </c>
      <c r="N7" s="4" t="s">
        <v>47</v>
      </c>
      <c r="O7" s="4" t="s">
        <v>31</v>
      </c>
      <c r="P7" s="4" t="s">
        <v>32</v>
      </c>
      <c r="Q7" s="4">
        <v>0</v>
      </c>
      <c r="R7" s="6">
        <v>44505</v>
      </c>
      <c r="S7" s="5">
        <v>44510</v>
      </c>
      <c r="T7" s="4" t="s">
        <v>33</v>
      </c>
      <c r="U7" s="4">
        <v>224.85</v>
      </c>
      <c r="V7" s="4">
        <v>0</v>
      </c>
      <c r="W7" s="4">
        <v>0</v>
      </c>
      <c r="X7" s="4">
        <v>2290654</v>
      </c>
      <c r="Y7" s="4">
        <v>104006460894</v>
      </c>
    </row>
    <row r="8" s="4" customFormat="1" spans="1:24">
      <c r="A8" s="4">
        <v>16746665561</v>
      </c>
      <c r="B8" s="4" t="s">
        <v>25</v>
      </c>
      <c r="C8" s="4" t="s">
        <v>26</v>
      </c>
      <c r="D8" s="4" t="s">
        <v>48</v>
      </c>
      <c r="E8" s="4" t="s">
        <v>49</v>
      </c>
      <c r="F8" s="5">
        <v>44506</v>
      </c>
      <c r="G8" s="5">
        <v>44507</v>
      </c>
      <c r="H8" s="4">
        <v>2</v>
      </c>
      <c r="I8" s="4">
        <v>1</v>
      </c>
      <c r="J8" s="4">
        <v>2</v>
      </c>
      <c r="K8" s="4" t="s">
        <v>29</v>
      </c>
      <c r="L8" s="4">
        <v>575.76</v>
      </c>
      <c r="M8" s="4">
        <v>575.76</v>
      </c>
      <c r="N8" s="4" t="s">
        <v>50</v>
      </c>
      <c r="O8" s="4" t="s">
        <v>31</v>
      </c>
      <c r="P8" s="4" t="s">
        <v>32</v>
      </c>
      <c r="Q8" s="4">
        <v>0</v>
      </c>
      <c r="R8" s="6">
        <v>44506</v>
      </c>
      <c r="S8" s="5">
        <v>44510</v>
      </c>
      <c r="T8" s="4" t="s">
        <v>33</v>
      </c>
      <c r="U8" s="4">
        <v>575.76</v>
      </c>
      <c r="V8" s="4">
        <v>0</v>
      </c>
      <c r="W8" s="4">
        <v>0</v>
      </c>
      <c r="X8" s="4">
        <v>2290891</v>
      </c>
    </row>
    <row r="9" s="4" customFormat="1" spans="1:24">
      <c r="A9" s="4">
        <v>16746665561</v>
      </c>
      <c r="B9" s="4" t="s">
        <v>25</v>
      </c>
      <c r="C9" s="4" t="s">
        <v>51</v>
      </c>
      <c r="D9" s="4" t="s">
        <v>48</v>
      </c>
      <c r="E9" s="4" t="s">
        <v>49</v>
      </c>
      <c r="F9" s="5">
        <v>44506</v>
      </c>
      <c r="G9" s="5">
        <v>44507</v>
      </c>
      <c r="H9" s="4">
        <v>2</v>
      </c>
      <c r="I9" s="4">
        <v>1</v>
      </c>
      <c r="J9" s="4">
        <v>2</v>
      </c>
      <c r="K9" s="4" t="s">
        <v>29</v>
      </c>
      <c r="L9" s="4">
        <v>-575.76</v>
      </c>
      <c r="M9" s="4">
        <v>-575.76</v>
      </c>
      <c r="N9" s="4" t="s">
        <v>50</v>
      </c>
      <c r="O9" s="4" t="s">
        <v>31</v>
      </c>
      <c r="P9" s="4" t="s">
        <v>32</v>
      </c>
      <c r="Q9" s="4">
        <v>0</v>
      </c>
      <c r="R9" s="6">
        <v>44506</v>
      </c>
      <c r="S9" s="5">
        <v>44510</v>
      </c>
      <c r="T9" s="4" t="s">
        <v>33</v>
      </c>
      <c r="U9" s="4">
        <v>-575.76</v>
      </c>
      <c r="V9" s="4">
        <v>0</v>
      </c>
      <c r="W9" s="4">
        <v>0</v>
      </c>
      <c r="X9" s="4">
        <v>2290891</v>
      </c>
    </row>
    <row r="10" s="4" customFormat="1" spans="1:23">
      <c r="A10" s="4">
        <v>16747297906</v>
      </c>
      <c r="B10" s="4" t="s">
        <v>25</v>
      </c>
      <c r="C10" s="4" t="s">
        <v>26</v>
      </c>
      <c r="D10" s="4" t="s">
        <v>52</v>
      </c>
      <c r="E10" s="4" t="s">
        <v>53</v>
      </c>
      <c r="F10" s="5">
        <v>44506</v>
      </c>
      <c r="G10" s="5">
        <v>44507</v>
      </c>
      <c r="H10" s="4">
        <v>1</v>
      </c>
      <c r="I10" s="4">
        <v>1</v>
      </c>
      <c r="J10" s="4">
        <v>1</v>
      </c>
      <c r="K10" s="4" t="s">
        <v>29</v>
      </c>
      <c r="L10" s="4">
        <v>151.7</v>
      </c>
      <c r="M10" s="4">
        <v>151.7</v>
      </c>
      <c r="N10" s="4" t="s">
        <v>54</v>
      </c>
      <c r="O10" s="4" t="s">
        <v>31</v>
      </c>
      <c r="P10" s="4" t="s">
        <v>32</v>
      </c>
      <c r="Q10" s="4">
        <v>0</v>
      </c>
      <c r="R10" s="6">
        <v>44506</v>
      </c>
      <c r="S10" s="5">
        <v>44510</v>
      </c>
      <c r="T10" s="4" t="s">
        <v>33</v>
      </c>
      <c r="U10" s="4">
        <v>151.7</v>
      </c>
      <c r="V10" s="4">
        <v>0</v>
      </c>
      <c r="W10" s="4">
        <v>0</v>
      </c>
    </row>
    <row r="11" s="4" customFormat="1" spans="1:24">
      <c r="A11" s="4">
        <v>16747449421</v>
      </c>
      <c r="B11" s="4" t="s">
        <v>25</v>
      </c>
      <c r="C11" s="4" t="s">
        <v>26</v>
      </c>
      <c r="D11" s="4" t="s">
        <v>55</v>
      </c>
      <c r="E11" s="4" t="s">
        <v>56</v>
      </c>
      <c r="F11" s="5">
        <v>44506</v>
      </c>
      <c r="G11" s="5">
        <v>44507</v>
      </c>
      <c r="H11" s="4">
        <v>1</v>
      </c>
      <c r="I11" s="4">
        <v>1</v>
      </c>
      <c r="J11" s="4">
        <v>1</v>
      </c>
      <c r="K11" s="4" t="s">
        <v>29</v>
      </c>
      <c r="L11" s="4">
        <v>213.13</v>
      </c>
      <c r="M11" s="4">
        <v>213.13</v>
      </c>
      <c r="N11" s="4" t="s">
        <v>57</v>
      </c>
      <c r="O11" s="4" t="s">
        <v>31</v>
      </c>
      <c r="P11" s="4" t="s">
        <v>32</v>
      </c>
      <c r="Q11" s="4">
        <v>0</v>
      </c>
      <c r="R11" s="6">
        <v>44506</v>
      </c>
      <c r="S11" s="5">
        <v>44510</v>
      </c>
      <c r="T11" s="4" t="s">
        <v>33</v>
      </c>
      <c r="U11" s="4">
        <v>213.13</v>
      </c>
      <c r="V11" s="4">
        <v>0</v>
      </c>
      <c r="W11" s="4">
        <v>0</v>
      </c>
      <c r="X11" s="4">
        <v>2291080</v>
      </c>
    </row>
    <row r="12" s="4" customFormat="1" spans="1:23">
      <c r="A12" s="4">
        <v>16747529364</v>
      </c>
      <c r="B12" s="4" t="s">
        <v>25</v>
      </c>
      <c r="C12" s="4" t="s">
        <v>26</v>
      </c>
      <c r="D12" s="4" t="s">
        <v>52</v>
      </c>
      <c r="E12" s="4" t="s">
        <v>53</v>
      </c>
      <c r="F12" s="5">
        <v>44506</v>
      </c>
      <c r="G12" s="5">
        <v>44507</v>
      </c>
      <c r="H12" s="4">
        <v>2</v>
      </c>
      <c r="I12" s="4">
        <v>1</v>
      </c>
      <c r="J12" s="4">
        <v>2</v>
      </c>
      <c r="K12" s="4" t="s">
        <v>29</v>
      </c>
      <c r="L12" s="4">
        <v>303.4</v>
      </c>
      <c r="M12" s="4">
        <v>303.4</v>
      </c>
      <c r="N12" s="4" t="s">
        <v>58</v>
      </c>
      <c r="O12" s="4" t="s">
        <v>31</v>
      </c>
      <c r="P12" s="4" t="s">
        <v>32</v>
      </c>
      <c r="Q12" s="4">
        <v>0</v>
      </c>
      <c r="R12" s="6">
        <v>44506</v>
      </c>
      <c r="S12" s="5">
        <v>44510</v>
      </c>
      <c r="T12" s="4" t="s">
        <v>33</v>
      </c>
      <c r="U12" s="4">
        <v>303.4</v>
      </c>
      <c r="V12" s="4">
        <v>0</v>
      </c>
      <c r="W12" s="4">
        <v>0</v>
      </c>
    </row>
    <row r="13" s="4" customFormat="1" spans="1:24">
      <c r="A13" s="4">
        <v>16748797955</v>
      </c>
      <c r="B13" s="4" t="s">
        <v>25</v>
      </c>
      <c r="C13" s="4" t="s">
        <v>26</v>
      </c>
      <c r="D13" s="4" t="s">
        <v>59</v>
      </c>
      <c r="E13" s="4" t="s">
        <v>60</v>
      </c>
      <c r="F13" s="5">
        <v>44506</v>
      </c>
      <c r="G13" s="5">
        <v>44507</v>
      </c>
      <c r="H13" s="4">
        <v>1</v>
      </c>
      <c r="I13" s="4">
        <v>1</v>
      </c>
      <c r="J13" s="4">
        <v>1</v>
      </c>
      <c r="K13" s="4" t="s">
        <v>29</v>
      </c>
      <c r="L13" s="4">
        <v>113.07</v>
      </c>
      <c r="M13" s="4">
        <v>113.07</v>
      </c>
      <c r="N13" s="4" t="s">
        <v>61</v>
      </c>
      <c r="O13" s="4" t="s">
        <v>31</v>
      </c>
      <c r="P13" s="4" t="s">
        <v>32</v>
      </c>
      <c r="Q13" s="4">
        <v>0</v>
      </c>
      <c r="R13" s="6">
        <v>44506</v>
      </c>
      <c r="S13" s="5">
        <v>44510</v>
      </c>
      <c r="T13" s="4" t="s">
        <v>33</v>
      </c>
      <c r="U13" s="4">
        <v>113.07</v>
      </c>
      <c r="V13" s="4">
        <v>0</v>
      </c>
      <c r="W13" s="4">
        <v>0</v>
      </c>
      <c r="X13" s="4">
        <v>2291321</v>
      </c>
    </row>
    <row r="14" s="4" customFormat="1" spans="1:23">
      <c r="A14" s="4">
        <v>16748852713</v>
      </c>
      <c r="B14" s="4" t="s">
        <v>25</v>
      </c>
      <c r="C14" s="4" t="s">
        <v>26</v>
      </c>
      <c r="D14" s="4" t="s">
        <v>62</v>
      </c>
      <c r="E14" s="4" t="s">
        <v>35</v>
      </c>
      <c r="F14" s="5">
        <v>44506</v>
      </c>
      <c r="G14" s="5">
        <v>44507</v>
      </c>
      <c r="H14" s="4">
        <v>1</v>
      </c>
      <c r="I14" s="4">
        <v>1</v>
      </c>
      <c r="J14" s="4">
        <v>1</v>
      </c>
      <c r="K14" s="4" t="s">
        <v>29</v>
      </c>
      <c r="L14" s="4">
        <v>164.89</v>
      </c>
      <c r="M14" s="4">
        <v>164.89</v>
      </c>
      <c r="N14" s="4" t="s">
        <v>63</v>
      </c>
      <c r="O14" s="4" t="s">
        <v>31</v>
      </c>
      <c r="P14" s="4" t="s">
        <v>32</v>
      </c>
      <c r="Q14" s="4">
        <v>0</v>
      </c>
      <c r="R14" s="6">
        <v>44506</v>
      </c>
      <c r="S14" s="5">
        <v>44510</v>
      </c>
      <c r="T14" s="4" t="s">
        <v>33</v>
      </c>
      <c r="U14" s="4">
        <v>164.89</v>
      </c>
      <c r="V14" s="4">
        <v>0</v>
      </c>
      <c r="W14" s="4">
        <v>0</v>
      </c>
    </row>
    <row r="15" s="4" customFormat="1" spans="1:24">
      <c r="A15" s="4">
        <v>16749499198</v>
      </c>
      <c r="B15" s="4" t="s">
        <v>25</v>
      </c>
      <c r="C15" s="4" t="s">
        <v>26</v>
      </c>
      <c r="D15" s="4" t="s">
        <v>64</v>
      </c>
      <c r="E15" s="4" t="s">
        <v>65</v>
      </c>
      <c r="F15" s="5">
        <v>44506</v>
      </c>
      <c r="G15" s="5">
        <v>44507</v>
      </c>
      <c r="H15" s="4">
        <v>1</v>
      </c>
      <c r="I15" s="4">
        <v>1</v>
      </c>
      <c r="J15" s="4">
        <v>1</v>
      </c>
      <c r="K15" s="4" t="s">
        <v>29</v>
      </c>
      <c r="L15" s="4">
        <v>164.62</v>
      </c>
      <c r="M15" s="4">
        <v>164.62</v>
      </c>
      <c r="N15" s="4" t="s">
        <v>66</v>
      </c>
      <c r="O15" s="4" t="s">
        <v>31</v>
      </c>
      <c r="P15" s="4" t="s">
        <v>32</v>
      </c>
      <c r="Q15" s="4">
        <v>0</v>
      </c>
      <c r="R15" s="6">
        <v>44506</v>
      </c>
      <c r="S15" s="5">
        <v>44510</v>
      </c>
      <c r="T15" s="4" t="s">
        <v>33</v>
      </c>
      <c r="U15" s="4">
        <v>164.62</v>
      </c>
      <c r="V15" s="4">
        <v>0</v>
      </c>
      <c r="W15" s="4">
        <v>0</v>
      </c>
      <c r="X15" s="4">
        <v>2291504</v>
      </c>
    </row>
    <row r="16" s="4" customFormat="1" spans="1:24">
      <c r="A16" s="4">
        <v>16749555658</v>
      </c>
      <c r="B16" s="4" t="s">
        <v>25</v>
      </c>
      <c r="C16" s="4" t="s">
        <v>26</v>
      </c>
      <c r="D16" s="4" t="s">
        <v>67</v>
      </c>
      <c r="E16" s="4" t="s">
        <v>68</v>
      </c>
      <c r="F16" s="5">
        <v>44506</v>
      </c>
      <c r="G16" s="5">
        <v>44507</v>
      </c>
      <c r="H16" s="4">
        <v>1</v>
      </c>
      <c r="I16" s="4">
        <v>1</v>
      </c>
      <c r="J16" s="4">
        <v>1</v>
      </c>
      <c r="K16" s="4" t="s">
        <v>29</v>
      </c>
      <c r="L16" s="4">
        <v>275.5</v>
      </c>
      <c r="M16" s="4">
        <v>275.5</v>
      </c>
      <c r="N16" s="4" t="s">
        <v>69</v>
      </c>
      <c r="O16" s="4" t="s">
        <v>31</v>
      </c>
      <c r="P16" s="4" t="s">
        <v>32</v>
      </c>
      <c r="Q16" s="4">
        <v>0</v>
      </c>
      <c r="R16" s="6">
        <v>44506</v>
      </c>
      <c r="S16" s="5">
        <v>44510</v>
      </c>
      <c r="T16" s="4" t="s">
        <v>33</v>
      </c>
      <c r="U16" s="4">
        <v>275.5</v>
      </c>
      <c r="V16" s="4">
        <v>0</v>
      </c>
      <c r="W16" s="4">
        <v>0</v>
      </c>
      <c r="X16" s="4">
        <v>2291512</v>
      </c>
    </row>
    <row r="17" s="4" customFormat="1" spans="1:24">
      <c r="A17" s="4">
        <v>16749555658</v>
      </c>
      <c r="B17" s="4" t="s">
        <v>25</v>
      </c>
      <c r="C17" s="4" t="s">
        <v>51</v>
      </c>
      <c r="D17" s="4" t="s">
        <v>67</v>
      </c>
      <c r="E17" s="4" t="s">
        <v>68</v>
      </c>
      <c r="F17" s="5">
        <v>44506</v>
      </c>
      <c r="G17" s="5">
        <v>44507</v>
      </c>
      <c r="H17" s="4">
        <v>1</v>
      </c>
      <c r="I17" s="4">
        <v>1</v>
      </c>
      <c r="J17" s="4">
        <v>1</v>
      </c>
      <c r="K17" s="4" t="s">
        <v>29</v>
      </c>
      <c r="L17" s="4">
        <v>-275.5</v>
      </c>
      <c r="M17" s="4">
        <v>-275.5</v>
      </c>
      <c r="N17" s="4" t="s">
        <v>69</v>
      </c>
      <c r="O17" s="4" t="s">
        <v>31</v>
      </c>
      <c r="P17" s="4" t="s">
        <v>32</v>
      </c>
      <c r="Q17" s="4">
        <v>0</v>
      </c>
      <c r="R17" s="6">
        <v>44506</v>
      </c>
      <c r="S17" s="5">
        <v>44510</v>
      </c>
      <c r="T17" s="4" t="s">
        <v>33</v>
      </c>
      <c r="U17" s="4">
        <v>-275.5</v>
      </c>
      <c r="V17" s="4">
        <v>0</v>
      </c>
      <c r="W17" s="4">
        <v>0</v>
      </c>
      <c r="X17" s="4">
        <v>2291512</v>
      </c>
    </row>
    <row r="18" s="4" customFormat="1" spans="1:24">
      <c r="A18" s="4">
        <v>16750197965</v>
      </c>
      <c r="B18" s="4" t="s">
        <v>25</v>
      </c>
      <c r="C18" s="4" t="s">
        <v>26</v>
      </c>
      <c r="D18" s="4" t="s">
        <v>70</v>
      </c>
      <c r="E18" s="4" t="s">
        <v>71</v>
      </c>
      <c r="F18" s="5">
        <v>44506</v>
      </c>
      <c r="G18" s="5">
        <v>44507</v>
      </c>
      <c r="H18" s="4">
        <v>1</v>
      </c>
      <c r="I18" s="4">
        <v>1</v>
      </c>
      <c r="J18" s="4">
        <v>1</v>
      </c>
      <c r="K18" s="4" t="s">
        <v>29</v>
      </c>
      <c r="L18" s="4">
        <v>613.27</v>
      </c>
      <c r="M18" s="4">
        <v>613.27</v>
      </c>
      <c r="N18" s="4" t="s">
        <v>72</v>
      </c>
      <c r="O18" s="4" t="s">
        <v>31</v>
      </c>
      <c r="P18" s="4" t="s">
        <v>32</v>
      </c>
      <c r="Q18" s="4">
        <v>0</v>
      </c>
      <c r="R18" s="6">
        <v>44506</v>
      </c>
      <c r="S18" s="5">
        <v>44510</v>
      </c>
      <c r="T18" s="4" t="s">
        <v>33</v>
      </c>
      <c r="U18" s="4">
        <v>613.27</v>
      </c>
      <c r="V18" s="4">
        <v>0</v>
      </c>
      <c r="W18" s="4">
        <v>0</v>
      </c>
      <c r="X18" s="4">
        <v>2291673</v>
      </c>
    </row>
    <row r="19" s="4" customFormat="1" spans="1:24">
      <c r="A19" s="4">
        <v>16750294960</v>
      </c>
      <c r="B19" s="4" t="s">
        <v>25</v>
      </c>
      <c r="C19" s="4" t="s">
        <v>26</v>
      </c>
      <c r="D19" s="4" t="s">
        <v>73</v>
      </c>
      <c r="E19" s="4" t="s">
        <v>74</v>
      </c>
      <c r="F19" s="5">
        <v>44506</v>
      </c>
      <c r="G19" s="5">
        <v>44507</v>
      </c>
      <c r="H19" s="4">
        <v>1</v>
      </c>
      <c r="I19" s="4">
        <v>1</v>
      </c>
      <c r="J19" s="4">
        <v>1</v>
      </c>
      <c r="K19" s="4" t="s">
        <v>29</v>
      </c>
      <c r="L19" s="4">
        <v>464.63</v>
      </c>
      <c r="M19" s="4">
        <v>464.63</v>
      </c>
      <c r="N19" s="4" t="s">
        <v>75</v>
      </c>
      <c r="O19" s="4" t="s">
        <v>31</v>
      </c>
      <c r="P19" s="4" t="s">
        <v>32</v>
      </c>
      <c r="Q19" s="4">
        <v>0</v>
      </c>
      <c r="R19" s="6">
        <v>44506</v>
      </c>
      <c r="S19" s="5">
        <v>44510</v>
      </c>
      <c r="T19" s="4" t="s">
        <v>33</v>
      </c>
      <c r="U19" s="4">
        <v>464.63</v>
      </c>
      <c r="V19" s="4">
        <v>0</v>
      </c>
      <c r="W19" s="4">
        <v>0</v>
      </c>
      <c r="X19" s="4">
        <v>2291703</v>
      </c>
    </row>
    <row r="20" s="4" customFormat="1" spans="1:24">
      <c r="A20" s="4">
        <v>16750294960</v>
      </c>
      <c r="B20" s="4" t="s">
        <v>25</v>
      </c>
      <c r="C20" s="4" t="s">
        <v>51</v>
      </c>
      <c r="D20" s="4" t="s">
        <v>73</v>
      </c>
      <c r="E20" s="4" t="s">
        <v>74</v>
      </c>
      <c r="F20" s="5">
        <v>44506</v>
      </c>
      <c r="G20" s="5">
        <v>44507</v>
      </c>
      <c r="H20" s="4">
        <v>1</v>
      </c>
      <c r="I20" s="4">
        <v>1</v>
      </c>
      <c r="J20" s="4">
        <v>1</v>
      </c>
      <c r="K20" s="4" t="s">
        <v>29</v>
      </c>
      <c r="L20" s="4">
        <v>-464.63</v>
      </c>
      <c r="M20" s="4">
        <v>-464.63</v>
      </c>
      <c r="N20" s="4" t="s">
        <v>75</v>
      </c>
      <c r="O20" s="4" t="s">
        <v>31</v>
      </c>
      <c r="P20" s="4" t="s">
        <v>32</v>
      </c>
      <c r="Q20" s="4">
        <v>0</v>
      </c>
      <c r="R20" s="6">
        <v>44506</v>
      </c>
      <c r="S20" s="5">
        <v>44510</v>
      </c>
      <c r="T20" s="4" t="s">
        <v>33</v>
      </c>
      <c r="U20" s="4">
        <v>-464.63</v>
      </c>
      <c r="V20" s="4">
        <v>0</v>
      </c>
      <c r="W20" s="4">
        <v>0</v>
      </c>
      <c r="X20" s="4">
        <v>2291703</v>
      </c>
    </row>
    <row r="21" s="4" customFormat="1" spans="1:23">
      <c r="A21" s="4">
        <v>16750441713</v>
      </c>
      <c r="B21" s="4" t="s">
        <v>25</v>
      </c>
      <c r="C21" s="4" t="s">
        <v>26</v>
      </c>
      <c r="D21" s="4" t="s">
        <v>48</v>
      </c>
      <c r="E21" s="4" t="s">
        <v>76</v>
      </c>
      <c r="F21" s="5">
        <v>44506</v>
      </c>
      <c r="G21" s="5">
        <v>44507</v>
      </c>
      <c r="H21" s="4">
        <v>1</v>
      </c>
      <c r="I21" s="4">
        <v>1</v>
      </c>
      <c r="J21" s="4">
        <v>1</v>
      </c>
      <c r="K21" s="4" t="s">
        <v>29</v>
      </c>
      <c r="L21" s="4">
        <v>262.93</v>
      </c>
      <c r="M21" s="4">
        <v>262.93</v>
      </c>
      <c r="N21" s="4" t="s">
        <v>77</v>
      </c>
      <c r="O21" s="4" t="s">
        <v>31</v>
      </c>
      <c r="P21" s="4" t="s">
        <v>32</v>
      </c>
      <c r="Q21" s="4">
        <v>0</v>
      </c>
      <c r="R21" s="6">
        <v>44506</v>
      </c>
      <c r="S21" s="5">
        <v>44510</v>
      </c>
      <c r="T21" s="4" t="s">
        <v>33</v>
      </c>
      <c r="U21" s="4">
        <v>262.93</v>
      </c>
      <c r="V21" s="4">
        <v>0</v>
      </c>
      <c r="W21" s="4">
        <v>0</v>
      </c>
    </row>
    <row r="22" s="4" customFormat="1" spans="1:24">
      <c r="A22" s="4">
        <v>16750459242</v>
      </c>
      <c r="B22" s="4" t="s">
        <v>25</v>
      </c>
      <c r="C22" s="4" t="s">
        <v>26</v>
      </c>
      <c r="D22" s="4" t="s">
        <v>78</v>
      </c>
      <c r="E22" s="4" t="s">
        <v>79</v>
      </c>
      <c r="F22" s="5">
        <v>44506</v>
      </c>
      <c r="G22" s="5">
        <v>44507</v>
      </c>
      <c r="H22" s="4">
        <v>1</v>
      </c>
      <c r="I22" s="4">
        <v>1</v>
      </c>
      <c r="J22" s="4">
        <v>1</v>
      </c>
      <c r="K22" s="4" t="s">
        <v>29</v>
      </c>
      <c r="L22" s="4">
        <v>494.46</v>
      </c>
      <c r="M22" s="4">
        <v>494.46</v>
      </c>
      <c r="N22" s="4" t="s">
        <v>80</v>
      </c>
      <c r="O22" s="4" t="s">
        <v>31</v>
      </c>
      <c r="P22" s="4" t="s">
        <v>32</v>
      </c>
      <c r="Q22" s="4">
        <v>0</v>
      </c>
      <c r="R22" s="6">
        <v>44506</v>
      </c>
      <c r="S22" s="5">
        <v>44510</v>
      </c>
      <c r="T22" s="4" t="s">
        <v>33</v>
      </c>
      <c r="U22" s="4">
        <v>494.46</v>
      </c>
      <c r="V22" s="4">
        <v>0</v>
      </c>
      <c r="W22" s="4">
        <v>0</v>
      </c>
      <c r="X22" s="4">
        <v>2291762</v>
      </c>
    </row>
    <row r="23" s="4" customFormat="1" spans="1:25">
      <c r="A23" s="4">
        <v>16750490462</v>
      </c>
      <c r="B23" s="4" t="s">
        <v>25</v>
      </c>
      <c r="C23" s="4" t="s">
        <v>26</v>
      </c>
      <c r="D23" s="4" t="s">
        <v>81</v>
      </c>
      <c r="E23" s="4" t="s">
        <v>82</v>
      </c>
      <c r="F23" s="5">
        <v>44506</v>
      </c>
      <c r="G23" s="5">
        <v>44507</v>
      </c>
      <c r="H23" s="4">
        <v>1</v>
      </c>
      <c r="I23" s="4">
        <v>1</v>
      </c>
      <c r="J23" s="4">
        <v>1</v>
      </c>
      <c r="K23" s="4" t="s">
        <v>29</v>
      </c>
      <c r="L23" s="4">
        <v>240.8</v>
      </c>
      <c r="M23" s="4">
        <v>240.8</v>
      </c>
      <c r="N23" s="4" t="s">
        <v>83</v>
      </c>
      <c r="O23" s="4" t="s">
        <v>31</v>
      </c>
      <c r="P23" s="4" t="s">
        <v>32</v>
      </c>
      <c r="Q23" s="4">
        <v>0</v>
      </c>
      <c r="R23" s="6">
        <v>44506</v>
      </c>
      <c r="S23" s="5">
        <v>44510</v>
      </c>
      <c r="T23" s="4" t="s">
        <v>33</v>
      </c>
      <c r="U23" s="4">
        <v>240.8</v>
      </c>
      <c r="V23" s="4">
        <v>0</v>
      </c>
      <c r="W23" s="4">
        <v>0</v>
      </c>
      <c r="X23" s="4">
        <v>2291769</v>
      </c>
      <c r="Y23" s="4">
        <v>104009339364</v>
      </c>
    </row>
    <row r="24" s="4" customFormat="1" spans="1:24">
      <c r="A24" s="4">
        <v>16750459242</v>
      </c>
      <c r="B24" s="4" t="s">
        <v>25</v>
      </c>
      <c r="C24" s="4" t="s">
        <v>84</v>
      </c>
      <c r="D24" s="4" t="s">
        <v>78</v>
      </c>
      <c r="E24" s="4" t="s">
        <v>79</v>
      </c>
      <c r="F24" s="5">
        <v>44506</v>
      </c>
      <c r="G24" s="5">
        <v>44507</v>
      </c>
      <c r="H24" s="4">
        <v>1</v>
      </c>
      <c r="I24" s="4">
        <v>1</v>
      </c>
      <c r="J24" s="4">
        <v>1</v>
      </c>
      <c r="K24" s="4" t="s">
        <v>29</v>
      </c>
      <c r="L24" s="4">
        <v>-494.46</v>
      </c>
      <c r="M24" s="4">
        <v>-494.46</v>
      </c>
      <c r="N24" s="4" t="s">
        <v>80</v>
      </c>
      <c r="O24" s="4" t="s">
        <v>31</v>
      </c>
      <c r="P24" s="4" t="s">
        <v>32</v>
      </c>
      <c r="Q24" s="4">
        <v>0</v>
      </c>
      <c r="R24" s="6">
        <v>44506</v>
      </c>
      <c r="S24" s="5">
        <v>44510</v>
      </c>
      <c r="T24" s="4" t="s">
        <v>33</v>
      </c>
      <c r="U24" s="4">
        <v>-494.46</v>
      </c>
      <c r="V24" s="4">
        <v>0</v>
      </c>
      <c r="W24" s="4">
        <v>0</v>
      </c>
      <c r="X24" s="4">
        <v>2291762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H35" sqref="H35"/>
    </sheetView>
  </sheetViews>
  <sheetFormatPr defaultColWidth="9" defaultRowHeight="13.5"/>
  <cols>
    <col min="1" max="1" width="14.25" style="4" customWidth="1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85</v>
      </c>
    </row>
    <row r="2" s="4" customFormat="1" spans="1:9">
      <c r="A2" s="4">
        <v>16709393044</v>
      </c>
      <c r="B2" s="5">
        <v>44506</v>
      </c>
      <c r="C2" s="5">
        <v>44507</v>
      </c>
      <c r="D2" s="4">
        <v>225.13</v>
      </c>
      <c r="E2" s="4" t="str">
        <f>VLOOKUP(A2,HOP!A:L,12,0)</f>
        <v>225.13</v>
      </c>
      <c r="F2" s="4" t="str">
        <f>VLOOKUP(A2,HOP!A:C,3,0)</f>
        <v>2286630</v>
      </c>
      <c r="G2" s="4">
        <f>D2-E2</f>
        <v>0</v>
      </c>
      <c r="H2" s="4" t="str">
        <f>$H$1&amp;F2</f>
        <v>，2286630</v>
      </c>
      <c r="I2" s="4" t="str">
        <f>VLOOKUP(A2,HOP!A:T,20,0)</f>
        <v>直连</v>
      </c>
    </row>
    <row r="3" s="4" customFormat="1" spans="1:9">
      <c r="A3" s="4">
        <v>16738166131</v>
      </c>
      <c r="B3" s="5">
        <v>44506</v>
      </c>
      <c r="C3" s="5">
        <v>44507</v>
      </c>
      <c r="D3" s="4">
        <v>301.56</v>
      </c>
      <c r="E3" s="4" t="str">
        <f>VLOOKUP(A3,HOP!A:L,12,0)</f>
        <v>301.56</v>
      </c>
      <c r="F3" s="4" t="str">
        <f>VLOOKUP(A3,HOP!A:C,3,0)</f>
        <v>2289103</v>
      </c>
      <c r="G3" s="4">
        <f t="shared" ref="G3:G20" si="0">D3-E3</f>
        <v>0</v>
      </c>
      <c r="H3" s="4" t="str">
        <f t="shared" ref="H3:H20" si="1">$H$1&amp;F3</f>
        <v>，2289103</v>
      </c>
      <c r="I3" s="4" t="str">
        <f>VLOOKUP(A3,HOP!A:T,20,0)</f>
        <v>直连</v>
      </c>
    </row>
    <row r="4" s="4" customFormat="1" spans="1:9">
      <c r="A4" s="4">
        <v>16739000822</v>
      </c>
      <c r="B4" s="5">
        <v>44506</v>
      </c>
      <c r="C4" s="5">
        <v>44507</v>
      </c>
      <c r="D4" s="4">
        <v>1230.75</v>
      </c>
      <c r="E4" s="4" t="str">
        <f>VLOOKUP(A4,HOP!A:L,12,0)</f>
        <v>1230.75</v>
      </c>
      <c r="F4" s="4" t="str">
        <f>VLOOKUP(A4,HOP!A:C,3,0)</f>
        <v>2289314</v>
      </c>
      <c r="G4" s="4">
        <f t="shared" si="0"/>
        <v>0</v>
      </c>
      <c r="H4" s="4" t="str">
        <f t="shared" si="1"/>
        <v>，2289314</v>
      </c>
      <c r="I4" s="4" t="str">
        <f>VLOOKUP(A4,HOP!A:T,20,0)</f>
        <v>Saas酒店</v>
      </c>
    </row>
    <row r="5" s="4" customFormat="1" spans="1:9">
      <c r="A5" s="4">
        <v>16739009786</v>
      </c>
      <c r="B5" s="5">
        <v>44506</v>
      </c>
      <c r="C5" s="5">
        <v>44507</v>
      </c>
      <c r="D5" s="4">
        <v>410.25</v>
      </c>
      <c r="E5" s="4" t="str">
        <f>VLOOKUP(A5,HOP!A:L,12,0)</f>
        <v>410.25</v>
      </c>
      <c r="F5" s="4" t="str">
        <f>VLOOKUP(A5,HOP!A:C,3,0)</f>
        <v>2289318</v>
      </c>
      <c r="G5" s="4">
        <f t="shared" si="0"/>
        <v>0</v>
      </c>
      <c r="H5" s="4" t="str">
        <f t="shared" si="1"/>
        <v>，2289318</v>
      </c>
      <c r="I5" s="4" t="str">
        <f>VLOOKUP(A5,HOP!A:T,20,0)</f>
        <v>Saas酒店</v>
      </c>
    </row>
    <row r="6" s="4" customFormat="1" spans="1:9">
      <c r="A6" s="4">
        <v>16744476721</v>
      </c>
      <c r="B6" s="5">
        <v>44506</v>
      </c>
      <c r="C6" s="5">
        <v>44507</v>
      </c>
      <c r="D6" s="4">
        <v>155.72</v>
      </c>
      <c r="E6" s="4" t="str">
        <f>VLOOKUP(A6,HOP!A:L,12,0)</f>
        <v>155.72</v>
      </c>
      <c r="F6" s="4" t="str">
        <f>VLOOKUP(A6,HOP!A:C,3,0)</f>
        <v>2290533</v>
      </c>
      <c r="G6" s="4">
        <f t="shared" si="0"/>
        <v>0</v>
      </c>
      <c r="H6" s="4" t="str">
        <f t="shared" si="1"/>
        <v>，2290533</v>
      </c>
      <c r="I6" s="4" t="str">
        <f>VLOOKUP(A6,HOP!A:T,20,0)</f>
        <v>直连</v>
      </c>
    </row>
    <row r="7" s="4" customFormat="1" spans="1:9">
      <c r="A7" s="4">
        <v>16745230292</v>
      </c>
      <c r="B7" s="5">
        <v>44506</v>
      </c>
      <c r="C7" s="5">
        <v>44507</v>
      </c>
      <c r="D7" s="4">
        <v>224.85</v>
      </c>
      <c r="E7" s="4" t="str">
        <f>VLOOKUP(A7,HOP!A:L,12,0)</f>
        <v>224.85</v>
      </c>
      <c r="F7" s="4" t="str">
        <f>VLOOKUP(A7,HOP!A:C,3,0)</f>
        <v>2290654</v>
      </c>
      <c r="G7" s="4">
        <f t="shared" si="0"/>
        <v>0</v>
      </c>
      <c r="H7" s="4" t="str">
        <f t="shared" si="1"/>
        <v>，2290654</v>
      </c>
      <c r="I7" s="4" t="str">
        <f>VLOOKUP(A7,HOP!A:T,20,0)</f>
        <v>直连</v>
      </c>
    </row>
    <row r="8" s="4" customFormat="1" hidden="1" spans="1:9">
      <c r="A8" s="4">
        <v>16746665561</v>
      </c>
      <c r="B8" s="5">
        <v>44506</v>
      </c>
      <c r="C8" s="5">
        <v>44507</v>
      </c>
      <c r="D8" s="4">
        <v>0</v>
      </c>
      <c r="E8" s="4" t="e">
        <f>VLOOKUP(A8,HOP!A:L,12,0)</f>
        <v>#N/A</v>
      </c>
      <c r="F8" s="4" t="e">
        <f>VLOOKUP(A8,HOP!A:C,3,0)</f>
        <v>#N/A</v>
      </c>
      <c r="G8" s="4" t="e">
        <f t="shared" si="0"/>
        <v>#N/A</v>
      </c>
      <c r="H8" s="4" t="e">
        <f t="shared" si="1"/>
        <v>#N/A</v>
      </c>
      <c r="I8" s="4" t="e">
        <f>VLOOKUP(A8,HOP!A:T,20,0)</f>
        <v>#N/A</v>
      </c>
    </row>
    <row r="9" s="4" customFormat="1" spans="1:9">
      <c r="A9" s="4">
        <v>16747297906</v>
      </c>
      <c r="B9" s="5">
        <v>44506</v>
      </c>
      <c r="C9" s="5">
        <v>44507</v>
      </c>
      <c r="D9" s="4">
        <v>151.7</v>
      </c>
      <c r="E9" s="4" t="str">
        <f>VLOOKUP(A9,HOP!A:L,12,0)</f>
        <v>151.70</v>
      </c>
      <c r="F9" s="4" t="str">
        <f>VLOOKUP(A9,HOP!A:C,3,0)</f>
        <v>2291047</v>
      </c>
      <c r="G9" s="4">
        <f t="shared" si="0"/>
        <v>0</v>
      </c>
      <c r="H9" s="4" t="str">
        <f t="shared" si="1"/>
        <v>，2291047</v>
      </c>
      <c r="I9" s="4" t="str">
        <f>VLOOKUP(A9,HOP!A:T,20,0)</f>
        <v>直连</v>
      </c>
    </row>
    <row r="10" s="4" customFormat="1" spans="1:9">
      <c r="A10" s="4">
        <v>16747449421</v>
      </c>
      <c r="B10" s="5">
        <v>44506</v>
      </c>
      <c r="C10" s="5">
        <v>44507</v>
      </c>
      <c r="D10" s="4">
        <v>213.13</v>
      </c>
      <c r="E10" s="4" t="str">
        <f>VLOOKUP(A10,HOP!A:L,12,0)</f>
        <v>213.13</v>
      </c>
      <c r="F10" s="4" t="str">
        <f>VLOOKUP(A10,HOP!A:C,3,0)</f>
        <v>2291080</v>
      </c>
      <c r="G10" s="4">
        <f t="shared" si="0"/>
        <v>0</v>
      </c>
      <c r="H10" s="4" t="str">
        <f t="shared" si="1"/>
        <v>，2291080</v>
      </c>
      <c r="I10" s="4" t="str">
        <f>VLOOKUP(A10,HOP!A:T,20,0)</f>
        <v>直采</v>
      </c>
    </row>
    <row r="11" s="4" customFormat="1" spans="1:9">
      <c r="A11" s="4">
        <v>16747529364</v>
      </c>
      <c r="B11" s="5">
        <v>44506</v>
      </c>
      <c r="C11" s="5">
        <v>44507</v>
      </c>
      <c r="D11" s="4">
        <v>303.4</v>
      </c>
      <c r="E11" s="4" t="str">
        <f>VLOOKUP(A11,HOP!A:L,12,0)</f>
        <v>303.40</v>
      </c>
      <c r="F11" s="4" t="str">
        <f>VLOOKUP(A11,HOP!A:C,3,0)</f>
        <v>2291094</v>
      </c>
      <c r="G11" s="4">
        <f t="shared" si="0"/>
        <v>0</v>
      </c>
      <c r="H11" s="4" t="str">
        <f t="shared" si="1"/>
        <v>，2291094</v>
      </c>
      <c r="I11" s="4" t="str">
        <f>VLOOKUP(A11,HOP!A:T,20,0)</f>
        <v>直连</v>
      </c>
    </row>
    <row r="12" s="4" customFormat="1" spans="1:9">
      <c r="A12" s="4">
        <v>16748797955</v>
      </c>
      <c r="B12" s="5">
        <v>44506</v>
      </c>
      <c r="C12" s="5">
        <v>44507</v>
      </c>
      <c r="D12" s="4">
        <v>113.07</v>
      </c>
      <c r="E12" s="4" t="str">
        <f>VLOOKUP(A12,HOP!A:L,12,0)</f>
        <v>113.07</v>
      </c>
      <c r="F12" s="4" t="str">
        <f>VLOOKUP(A12,HOP!A:C,3,0)</f>
        <v>2291321</v>
      </c>
      <c r="G12" s="4">
        <f t="shared" si="0"/>
        <v>0</v>
      </c>
      <c r="H12" s="4" t="str">
        <f t="shared" si="1"/>
        <v>，2291321</v>
      </c>
      <c r="I12" s="4" t="str">
        <f>VLOOKUP(A12,HOP!A:T,20,0)</f>
        <v>直连</v>
      </c>
    </row>
    <row r="13" s="4" customFormat="1" spans="1:9">
      <c r="A13" s="4">
        <v>16748852713</v>
      </c>
      <c r="B13" s="5">
        <v>44506</v>
      </c>
      <c r="C13" s="5">
        <v>44507</v>
      </c>
      <c r="D13" s="4">
        <v>164.89</v>
      </c>
      <c r="E13" s="4" t="str">
        <f>VLOOKUP(A13,HOP!A:L,12,0)</f>
        <v>164.89</v>
      </c>
      <c r="F13" s="4" t="str">
        <f>VLOOKUP(A13,HOP!A:C,3,0)</f>
        <v>2291331</v>
      </c>
      <c r="G13" s="4">
        <f t="shared" si="0"/>
        <v>0</v>
      </c>
      <c r="H13" s="4" t="str">
        <f t="shared" si="1"/>
        <v>，2291331</v>
      </c>
      <c r="I13" s="4" t="str">
        <f>VLOOKUP(A13,HOP!A:T,20,0)</f>
        <v>直连</v>
      </c>
    </row>
    <row r="14" s="4" customFormat="1" spans="1:9">
      <c r="A14" s="4">
        <v>16749499198</v>
      </c>
      <c r="B14" s="5">
        <v>44506</v>
      </c>
      <c r="C14" s="5">
        <v>44507</v>
      </c>
      <c r="D14" s="4">
        <v>164.62</v>
      </c>
      <c r="E14" s="4" t="str">
        <f>VLOOKUP(A14,HOP!A:L,12,0)</f>
        <v>164.62</v>
      </c>
      <c r="F14" s="4" t="str">
        <f>VLOOKUP(A14,HOP!A:C,3,0)</f>
        <v>2291504</v>
      </c>
      <c r="G14" s="4">
        <f t="shared" si="0"/>
        <v>0</v>
      </c>
      <c r="H14" s="4" t="str">
        <f t="shared" si="1"/>
        <v>，2291504</v>
      </c>
      <c r="I14" s="4" t="str">
        <f>VLOOKUP(A14,HOP!A:T,20,0)</f>
        <v>直连</v>
      </c>
    </row>
    <row r="15" s="4" customFormat="1" hidden="1" spans="1:9">
      <c r="A15" s="4">
        <v>16749555658</v>
      </c>
      <c r="B15" s="5">
        <v>44506</v>
      </c>
      <c r="C15" s="5">
        <v>44507</v>
      </c>
      <c r="D15" s="4">
        <v>0</v>
      </c>
      <c r="E15" s="4" t="e">
        <f>VLOOKUP(A15,HOP!A:L,12,0)</f>
        <v>#N/A</v>
      </c>
      <c r="F15" s="4" t="e">
        <f>VLOOKUP(A15,HOP!A:C,3,0)</f>
        <v>#N/A</v>
      </c>
      <c r="G15" s="4" t="e">
        <f t="shared" si="0"/>
        <v>#N/A</v>
      </c>
      <c r="H15" s="4" t="e">
        <f t="shared" si="1"/>
        <v>#N/A</v>
      </c>
      <c r="I15" s="4" t="e">
        <f>VLOOKUP(A15,HOP!A:T,20,0)</f>
        <v>#N/A</v>
      </c>
    </row>
    <row r="16" s="4" customFormat="1" spans="1:9">
      <c r="A16" s="4">
        <v>16750197965</v>
      </c>
      <c r="B16" s="5">
        <v>44506</v>
      </c>
      <c r="C16" s="5">
        <v>44507</v>
      </c>
      <c r="D16" s="4">
        <v>613.27</v>
      </c>
      <c r="E16" s="4" t="str">
        <f>VLOOKUP(A16,HOP!A:L,12,0)</f>
        <v>613.27</v>
      </c>
      <c r="F16" s="4" t="str">
        <f>VLOOKUP(A16,HOP!A:C,3,0)</f>
        <v>2291673</v>
      </c>
      <c r="G16" s="4">
        <f t="shared" si="0"/>
        <v>0</v>
      </c>
      <c r="H16" s="4" t="str">
        <f t="shared" si="1"/>
        <v>，2291673</v>
      </c>
      <c r="I16" s="4" t="str">
        <f>VLOOKUP(A16,HOP!A:T,20,0)</f>
        <v>直连</v>
      </c>
    </row>
    <row r="17" s="4" customFormat="1" hidden="1" spans="1:9">
      <c r="A17" s="4">
        <v>16750294960</v>
      </c>
      <c r="B17" s="5">
        <v>44506</v>
      </c>
      <c r="C17" s="5">
        <v>44507</v>
      </c>
      <c r="D17" s="4">
        <v>0</v>
      </c>
      <c r="E17" s="4" t="e">
        <f>VLOOKUP(A17,HOP!A:L,12,0)</f>
        <v>#N/A</v>
      </c>
      <c r="F17" s="4" t="e">
        <f>VLOOKUP(A17,HOP!A:C,3,0)</f>
        <v>#N/A</v>
      </c>
      <c r="G17" s="4" t="e">
        <f t="shared" si="0"/>
        <v>#N/A</v>
      </c>
      <c r="H17" s="4" t="e">
        <f t="shared" si="1"/>
        <v>#N/A</v>
      </c>
      <c r="I17" s="4" t="e">
        <f>VLOOKUP(A17,HOP!A:T,20,0)</f>
        <v>#N/A</v>
      </c>
    </row>
    <row r="18" s="4" customFormat="1" spans="1:9">
      <c r="A18" s="4">
        <v>16750441713</v>
      </c>
      <c r="B18" s="5">
        <v>44506</v>
      </c>
      <c r="C18" s="5">
        <v>44507</v>
      </c>
      <c r="D18" s="4">
        <v>262.93</v>
      </c>
      <c r="E18" s="4" t="str">
        <f>VLOOKUP(A18,HOP!A:L,12,0)</f>
        <v>262.93</v>
      </c>
      <c r="F18" s="4" t="str">
        <f>VLOOKUP(A18,HOP!A:C,3,0)</f>
        <v>2291756</v>
      </c>
      <c r="G18" s="4">
        <f t="shared" si="0"/>
        <v>0</v>
      </c>
      <c r="H18" s="4" t="str">
        <f t="shared" si="1"/>
        <v>，2291756</v>
      </c>
      <c r="I18" s="4" t="str">
        <f>VLOOKUP(A18,HOP!A:T,20,0)</f>
        <v>直连</v>
      </c>
    </row>
    <row r="19" s="4" customFormat="1" hidden="1" spans="1:9">
      <c r="A19" s="4">
        <v>16750459242</v>
      </c>
      <c r="B19" s="5">
        <v>44506</v>
      </c>
      <c r="C19" s="5">
        <v>44507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VLOOKUP(A19,HOP!A:T,20,0)</f>
        <v>#N/A</v>
      </c>
    </row>
    <row r="20" s="4" customFormat="1" spans="1:9">
      <c r="A20" s="4">
        <v>16750490462</v>
      </c>
      <c r="B20" s="5">
        <v>44506</v>
      </c>
      <c r="C20" s="5">
        <v>44507</v>
      </c>
      <c r="D20" s="4">
        <v>240.8</v>
      </c>
      <c r="E20" s="4" t="str">
        <f>VLOOKUP(A20,HOP!A:L,12,0)</f>
        <v>240.80</v>
      </c>
      <c r="F20" s="4" t="str">
        <f>VLOOKUP(A20,HOP!A:C,3,0)</f>
        <v>2291769</v>
      </c>
      <c r="G20" s="4">
        <f t="shared" si="0"/>
        <v>0</v>
      </c>
      <c r="H20" s="4" t="str">
        <f t="shared" si="1"/>
        <v>，2291769</v>
      </c>
      <c r="I20" s="4" t="str">
        <f>VLOOKUP(A20,HOP!A:T,20,0)</f>
        <v>直连</v>
      </c>
    </row>
    <row r="22" spans="4:4">
      <c r="D22" s="4">
        <f>SUM(D2:D21)</f>
        <v>4776.07</v>
      </c>
    </row>
    <row r="26" spans="1:5">
      <c r="A26" s="4" t="s">
        <v>86</v>
      </c>
      <c r="D26" s="4">
        <v>213.13</v>
      </c>
      <c r="E26" s="4">
        <v>259.89</v>
      </c>
    </row>
    <row r="27" spans="1:5">
      <c r="A27" s="4" t="s">
        <v>87</v>
      </c>
      <c r="D27" s="4">
        <v>2921.94</v>
      </c>
      <c r="E27" s="4">
        <v>3563.05</v>
      </c>
    </row>
    <row r="28" spans="1:5">
      <c r="A28" s="4" t="s">
        <v>88</v>
      </c>
      <c r="D28" s="4">
        <v>1641</v>
      </c>
      <c r="E28" s="4">
        <v>2001.06</v>
      </c>
    </row>
    <row r="29" spans="1:5">
      <c r="A29" s="4" t="s">
        <v>89</v>
      </c>
      <c r="D29" s="4">
        <f>SUBTOTAL(9,D26:D28)</f>
        <v>4776.07</v>
      </c>
      <c r="E29" s="4">
        <f>SUBTOTAL(9,E26:E28)</f>
        <v>5824</v>
      </c>
    </row>
    <row r="30" spans="1:1">
      <c r="A30" s="4" t="s">
        <v>90</v>
      </c>
    </row>
  </sheetData>
  <autoFilter ref="A1:X20">
    <filterColumn colId="3">
      <filters>
        <filter val="155.72"/>
        <filter val="164.62"/>
        <filter val="213.13"/>
        <filter val="225.13"/>
        <filter val="262.93"/>
        <filter val="303.4"/>
        <filter val="224.85"/>
        <filter val="410.25"/>
        <filter val="1230.75"/>
        <filter val="301.56"/>
        <filter val="151.7"/>
        <filter val="113.07"/>
        <filter val="613.27"/>
        <filter val="240.8"/>
        <filter val="164.8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D39" sqref="D39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</row>
    <row r="2" s="1" customFormat="1" spans="1:20">
      <c r="A2" s="3">
        <v>16750490462</v>
      </c>
      <c r="B2" s="1" t="s">
        <v>108</v>
      </c>
      <c r="C2" s="1" t="s">
        <v>109</v>
      </c>
      <c r="D2" s="1" t="s">
        <v>110</v>
      </c>
      <c r="E2" s="1" t="s">
        <v>83</v>
      </c>
      <c r="F2" s="1" t="s">
        <v>108</v>
      </c>
      <c r="G2" s="1" t="s">
        <v>111</v>
      </c>
      <c r="H2" s="1" t="s">
        <v>112</v>
      </c>
      <c r="I2" s="1" t="s">
        <v>113</v>
      </c>
      <c r="J2" s="1" t="s">
        <v>114</v>
      </c>
      <c r="K2" s="1" t="s">
        <v>113</v>
      </c>
      <c r="L2" s="1" t="s">
        <v>113</v>
      </c>
      <c r="M2" s="1" t="s">
        <v>115</v>
      </c>
      <c r="N2" s="1" t="s">
        <v>115</v>
      </c>
      <c r="O2" s="1" t="s">
        <v>116</v>
      </c>
      <c r="P2" s="1" t="s">
        <v>117</v>
      </c>
      <c r="Q2" s="1" t="s">
        <v>118</v>
      </c>
      <c r="R2" s="1" t="s">
        <v>119</v>
      </c>
      <c r="S2" s="1" t="s">
        <v>120</v>
      </c>
      <c r="T2" s="1" t="s">
        <v>121</v>
      </c>
    </row>
    <row r="3" s="1" customFormat="1" spans="1:20">
      <c r="A3" s="3">
        <v>16750441713</v>
      </c>
      <c r="B3" s="1" t="s">
        <v>108</v>
      </c>
      <c r="C3" s="1" t="s">
        <v>122</v>
      </c>
      <c r="D3" s="1" t="s">
        <v>123</v>
      </c>
      <c r="E3" s="1" t="s">
        <v>77</v>
      </c>
      <c r="F3" s="1" t="s">
        <v>108</v>
      </c>
      <c r="G3" s="1" t="s">
        <v>111</v>
      </c>
      <c r="H3" s="1" t="s">
        <v>112</v>
      </c>
      <c r="I3" s="1" t="s">
        <v>124</v>
      </c>
      <c r="J3" s="1" t="s">
        <v>114</v>
      </c>
      <c r="K3" s="1" t="s">
        <v>124</v>
      </c>
      <c r="L3" s="1" t="s">
        <v>124</v>
      </c>
      <c r="M3" s="1" t="s">
        <v>115</v>
      </c>
      <c r="N3" s="1" t="s">
        <v>115</v>
      </c>
      <c r="O3" s="1" t="s">
        <v>116</v>
      </c>
      <c r="P3" s="1" t="s">
        <v>117</v>
      </c>
      <c r="Q3" s="1" t="s">
        <v>125</v>
      </c>
      <c r="R3" s="1" t="s">
        <v>119</v>
      </c>
      <c r="S3" s="1" t="s">
        <v>120</v>
      </c>
      <c r="T3" s="1" t="s">
        <v>121</v>
      </c>
    </row>
    <row r="4" s="1" customFormat="1" spans="1:20">
      <c r="A4" s="3">
        <v>16750197965</v>
      </c>
      <c r="B4" s="1" t="s">
        <v>108</v>
      </c>
      <c r="C4" s="1" t="s">
        <v>126</v>
      </c>
      <c r="D4" s="1" t="s">
        <v>127</v>
      </c>
      <c r="E4" s="1" t="s">
        <v>72</v>
      </c>
      <c r="F4" s="1" t="s">
        <v>108</v>
      </c>
      <c r="G4" s="1" t="s">
        <v>111</v>
      </c>
      <c r="H4" s="1" t="s">
        <v>112</v>
      </c>
      <c r="I4" s="1" t="s">
        <v>128</v>
      </c>
      <c r="J4" s="1" t="s">
        <v>114</v>
      </c>
      <c r="K4" s="1" t="s">
        <v>128</v>
      </c>
      <c r="L4" s="1" t="s">
        <v>128</v>
      </c>
      <c r="M4" s="1" t="s">
        <v>115</v>
      </c>
      <c r="N4" s="1" t="s">
        <v>115</v>
      </c>
      <c r="O4" s="1" t="s">
        <v>116</v>
      </c>
      <c r="P4" s="1" t="s">
        <v>117</v>
      </c>
      <c r="Q4" s="1" t="s">
        <v>129</v>
      </c>
      <c r="R4" s="1" t="s">
        <v>119</v>
      </c>
      <c r="S4" s="1" t="s">
        <v>120</v>
      </c>
      <c r="T4" s="1" t="s">
        <v>121</v>
      </c>
    </row>
    <row r="5" s="1" customFormat="1" spans="1:20">
      <c r="A5" s="3">
        <v>16749499198</v>
      </c>
      <c r="B5" s="1" t="s">
        <v>108</v>
      </c>
      <c r="C5" s="1" t="s">
        <v>130</v>
      </c>
      <c r="D5" s="1" t="s">
        <v>131</v>
      </c>
      <c r="E5" s="1" t="s">
        <v>66</v>
      </c>
      <c r="F5" s="1" t="s">
        <v>108</v>
      </c>
      <c r="G5" s="1" t="s">
        <v>111</v>
      </c>
      <c r="H5" s="1" t="s">
        <v>112</v>
      </c>
      <c r="I5" s="1" t="s">
        <v>132</v>
      </c>
      <c r="J5" s="1" t="s">
        <v>114</v>
      </c>
      <c r="K5" s="1" t="s">
        <v>132</v>
      </c>
      <c r="L5" s="1" t="s">
        <v>132</v>
      </c>
      <c r="M5" s="1" t="s">
        <v>115</v>
      </c>
      <c r="N5" s="1" t="s">
        <v>115</v>
      </c>
      <c r="O5" s="1" t="s">
        <v>116</v>
      </c>
      <c r="P5" s="1" t="s">
        <v>117</v>
      </c>
      <c r="Q5" s="1" t="s">
        <v>133</v>
      </c>
      <c r="R5" s="1" t="s">
        <v>119</v>
      </c>
      <c r="S5" s="1" t="s">
        <v>120</v>
      </c>
      <c r="T5" s="1" t="s">
        <v>121</v>
      </c>
    </row>
    <row r="6" s="1" customFormat="1" spans="1:20">
      <c r="A6" s="3">
        <v>16748852713</v>
      </c>
      <c r="B6" s="1" t="s">
        <v>108</v>
      </c>
      <c r="C6" s="1" t="s">
        <v>134</v>
      </c>
      <c r="D6" s="1" t="s">
        <v>135</v>
      </c>
      <c r="E6" s="1" t="s">
        <v>63</v>
      </c>
      <c r="F6" s="1" t="s">
        <v>108</v>
      </c>
      <c r="G6" s="1" t="s">
        <v>111</v>
      </c>
      <c r="H6" s="1" t="s">
        <v>112</v>
      </c>
      <c r="I6" s="1" t="s">
        <v>136</v>
      </c>
      <c r="J6" s="1" t="s">
        <v>114</v>
      </c>
      <c r="K6" s="1" t="s">
        <v>136</v>
      </c>
      <c r="L6" s="1" t="s">
        <v>136</v>
      </c>
      <c r="M6" s="1" t="s">
        <v>115</v>
      </c>
      <c r="N6" s="1" t="s">
        <v>115</v>
      </c>
      <c r="O6" s="1" t="s">
        <v>116</v>
      </c>
      <c r="P6" s="1" t="s">
        <v>117</v>
      </c>
      <c r="Q6" s="1" t="s">
        <v>137</v>
      </c>
      <c r="R6" s="1" t="s">
        <v>119</v>
      </c>
      <c r="S6" s="1" t="s">
        <v>120</v>
      </c>
      <c r="T6" s="1" t="s">
        <v>121</v>
      </c>
    </row>
    <row r="7" s="1" customFormat="1" spans="1:20">
      <c r="A7" s="3">
        <v>16748797955</v>
      </c>
      <c r="B7" s="1" t="s">
        <v>108</v>
      </c>
      <c r="C7" s="1" t="s">
        <v>138</v>
      </c>
      <c r="D7" s="1" t="s">
        <v>139</v>
      </c>
      <c r="E7" s="1" t="s">
        <v>61</v>
      </c>
      <c r="F7" s="1" t="s">
        <v>108</v>
      </c>
      <c r="G7" s="1" t="s">
        <v>111</v>
      </c>
      <c r="H7" s="1" t="s">
        <v>112</v>
      </c>
      <c r="I7" s="1" t="s">
        <v>140</v>
      </c>
      <c r="J7" s="1" t="s">
        <v>114</v>
      </c>
      <c r="K7" s="1" t="s">
        <v>140</v>
      </c>
      <c r="L7" s="1" t="s">
        <v>140</v>
      </c>
      <c r="M7" s="1" t="s">
        <v>115</v>
      </c>
      <c r="N7" s="1" t="s">
        <v>115</v>
      </c>
      <c r="O7" s="1" t="s">
        <v>116</v>
      </c>
      <c r="P7" s="1" t="s">
        <v>117</v>
      </c>
      <c r="Q7" s="1" t="s">
        <v>141</v>
      </c>
      <c r="R7" s="1" t="s">
        <v>119</v>
      </c>
      <c r="S7" s="1" t="s">
        <v>120</v>
      </c>
      <c r="T7" s="1" t="s">
        <v>121</v>
      </c>
    </row>
    <row r="8" s="1" customFormat="1" spans="1:20">
      <c r="A8" s="3">
        <v>16747529364</v>
      </c>
      <c r="B8" s="1" t="s">
        <v>108</v>
      </c>
      <c r="C8" s="1" t="s">
        <v>142</v>
      </c>
      <c r="D8" s="1" t="s">
        <v>143</v>
      </c>
      <c r="E8" s="1" t="s">
        <v>58</v>
      </c>
      <c r="F8" s="1" t="s">
        <v>108</v>
      </c>
      <c r="G8" s="1" t="s">
        <v>111</v>
      </c>
      <c r="H8" s="1" t="s">
        <v>112</v>
      </c>
      <c r="I8" s="1" t="s">
        <v>144</v>
      </c>
      <c r="J8" s="1" t="s">
        <v>114</v>
      </c>
      <c r="K8" s="1" t="s">
        <v>144</v>
      </c>
      <c r="L8" s="1" t="s">
        <v>144</v>
      </c>
      <c r="M8" s="1" t="s">
        <v>115</v>
      </c>
      <c r="N8" s="1" t="s">
        <v>115</v>
      </c>
      <c r="O8" s="1" t="s">
        <v>116</v>
      </c>
      <c r="P8" s="1" t="s">
        <v>117</v>
      </c>
      <c r="Q8" s="1" t="s">
        <v>145</v>
      </c>
      <c r="R8" s="1" t="s">
        <v>119</v>
      </c>
      <c r="S8" s="1" t="s">
        <v>120</v>
      </c>
      <c r="T8" s="1" t="s">
        <v>121</v>
      </c>
    </row>
    <row r="9" s="1" customFormat="1" spans="1:20">
      <c r="A9" s="3">
        <v>16747449421</v>
      </c>
      <c r="B9" s="1" t="s">
        <v>108</v>
      </c>
      <c r="C9" s="1" t="s">
        <v>146</v>
      </c>
      <c r="D9" s="1" t="s">
        <v>147</v>
      </c>
      <c r="E9" s="1" t="s">
        <v>57</v>
      </c>
      <c r="F9" s="1" t="s">
        <v>108</v>
      </c>
      <c r="G9" s="1" t="s">
        <v>111</v>
      </c>
      <c r="H9" s="1" t="s">
        <v>112</v>
      </c>
      <c r="I9" s="1" t="s">
        <v>148</v>
      </c>
      <c r="J9" s="1" t="s">
        <v>114</v>
      </c>
      <c r="K9" s="1" t="s">
        <v>148</v>
      </c>
      <c r="L9" s="1" t="s">
        <v>148</v>
      </c>
      <c r="M9" s="1" t="s">
        <v>115</v>
      </c>
      <c r="N9" s="1" t="s">
        <v>115</v>
      </c>
      <c r="O9" s="1" t="s">
        <v>116</v>
      </c>
      <c r="P9" s="1" t="s">
        <v>117</v>
      </c>
      <c r="Q9" s="1" t="s">
        <v>149</v>
      </c>
      <c r="R9" s="1" t="s">
        <v>119</v>
      </c>
      <c r="S9" s="1" t="s">
        <v>120</v>
      </c>
      <c r="T9" s="1" t="s">
        <v>150</v>
      </c>
    </row>
    <row r="10" s="1" customFormat="1" spans="1:20">
      <c r="A10" s="3">
        <v>16747297906</v>
      </c>
      <c r="B10" s="1" t="s">
        <v>108</v>
      </c>
      <c r="C10" s="1" t="s">
        <v>151</v>
      </c>
      <c r="D10" s="1" t="s">
        <v>143</v>
      </c>
      <c r="E10" s="1" t="s">
        <v>54</v>
      </c>
      <c r="F10" s="1" t="s">
        <v>108</v>
      </c>
      <c r="G10" s="1" t="s">
        <v>111</v>
      </c>
      <c r="H10" s="1" t="s">
        <v>112</v>
      </c>
      <c r="I10" s="1" t="s">
        <v>152</v>
      </c>
      <c r="J10" s="1" t="s">
        <v>114</v>
      </c>
      <c r="K10" s="1" t="s">
        <v>152</v>
      </c>
      <c r="L10" s="1" t="s">
        <v>152</v>
      </c>
      <c r="M10" s="1" t="s">
        <v>115</v>
      </c>
      <c r="N10" s="1" t="s">
        <v>115</v>
      </c>
      <c r="O10" s="1" t="s">
        <v>116</v>
      </c>
      <c r="P10" s="1" t="s">
        <v>117</v>
      </c>
      <c r="Q10" s="1" t="s">
        <v>153</v>
      </c>
      <c r="R10" s="1" t="s">
        <v>119</v>
      </c>
      <c r="S10" s="1" t="s">
        <v>120</v>
      </c>
      <c r="T10" s="1" t="s">
        <v>121</v>
      </c>
    </row>
    <row r="11" s="1" customFormat="1" spans="1:20">
      <c r="A11" s="3">
        <v>16745230292</v>
      </c>
      <c r="B11" s="1" t="s">
        <v>154</v>
      </c>
      <c r="C11" s="1" t="s">
        <v>155</v>
      </c>
      <c r="D11" s="1" t="s">
        <v>156</v>
      </c>
      <c r="E11" s="1" t="s">
        <v>47</v>
      </c>
      <c r="F11" s="1" t="s">
        <v>108</v>
      </c>
      <c r="G11" s="1" t="s">
        <v>111</v>
      </c>
      <c r="H11" s="1" t="s">
        <v>112</v>
      </c>
      <c r="I11" s="1" t="s">
        <v>157</v>
      </c>
      <c r="J11" s="1" t="s">
        <v>114</v>
      </c>
      <c r="K11" s="1" t="s">
        <v>157</v>
      </c>
      <c r="L11" s="1" t="s">
        <v>157</v>
      </c>
      <c r="M11" s="1" t="s">
        <v>115</v>
      </c>
      <c r="N11" s="1" t="s">
        <v>115</v>
      </c>
      <c r="O11" s="1" t="s">
        <v>116</v>
      </c>
      <c r="P11" s="1" t="s">
        <v>117</v>
      </c>
      <c r="Q11" s="1" t="s">
        <v>158</v>
      </c>
      <c r="R11" s="1" t="s">
        <v>119</v>
      </c>
      <c r="S11" s="1" t="s">
        <v>120</v>
      </c>
      <c r="T11" s="1" t="s">
        <v>121</v>
      </c>
    </row>
    <row r="12" s="1" customFormat="1" spans="1:20">
      <c r="A12" s="3">
        <v>16744476721</v>
      </c>
      <c r="B12" s="1" t="s">
        <v>154</v>
      </c>
      <c r="C12" s="1" t="s">
        <v>159</v>
      </c>
      <c r="D12" s="1" t="s">
        <v>160</v>
      </c>
      <c r="E12" s="1" t="s">
        <v>44</v>
      </c>
      <c r="F12" s="1" t="s">
        <v>108</v>
      </c>
      <c r="G12" s="1" t="s">
        <v>111</v>
      </c>
      <c r="H12" s="1" t="s">
        <v>112</v>
      </c>
      <c r="I12" s="1" t="s">
        <v>161</v>
      </c>
      <c r="J12" s="1" t="s">
        <v>114</v>
      </c>
      <c r="K12" s="1" t="s">
        <v>161</v>
      </c>
      <c r="L12" s="1" t="s">
        <v>161</v>
      </c>
      <c r="M12" s="1" t="s">
        <v>115</v>
      </c>
      <c r="N12" s="1" t="s">
        <v>115</v>
      </c>
      <c r="O12" s="1" t="s">
        <v>116</v>
      </c>
      <c r="P12" s="1" t="s">
        <v>117</v>
      </c>
      <c r="Q12" s="1" t="s">
        <v>162</v>
      </c>
      <c r="R12" s="1" t="s">
        <v>119</v>
      </c>
      <c r="S12" s="1" t="s">
        <v>120</v>
      </c>
      <c r="T12" s="1" t="s">
        <v>121</v>
      </c>
    </row>
    <row r="13" s="1" customFormat="1" spans="1:20">
      <c r="A13" s="3">
        <v>16739009786</v>
      </c>
      <c r="B13" s="1" t="s">
        <v>163</v>
      </c>
      <c r="C13" s="1" t="s">
        <v>164</v>
      </c>
      <c r="D13" s="1" t="s">
        <v>165</v>
      </c>
      <c r="E13" s="1" t="s">
        <v>41</v>
      </c>
      <c r="F13" s="1" t="s">
        <v>108</v>
      </c>
      <c r="G13" s="1" t="s">
        <v>111</v>
      </c>
      <c r="H13" s="1" t="s">
        <v>112</v>
      </c>
      <c r="I13" s="1" t="s">
        <v>166</v>
      </c>
      <c r="J13" s="1" t="s">
        <v>114</v>
      </c>
      <c r="K13" s="1" t="s">
        <v>166</v>
      </c>
      <c r="L13" s="1" t="s">
        <v>166</v>
      </c>
      <c r="M13" s="1" t="s">
        <v>115</v>
      </c>
      <c r="N13" s="1" t="s">
        <v>115</v>
      </c>
      <c r="O13" s="1" t="s">
        <v>116</v>
      </c>
      <c r="P13" s="1" t="s">
        <v>117</v>
      </c>
      <c r="Q13" s="1" t="s">
        <v>167</v>
      </c>
      <c r="R13" s="1" t="s">
        <v>119</v>
      </c>
      <c r="S13" s="1" t="s">
        <v>120</v>
      </c>
      <c r="T13" s="1" t="s">
        <v>168</v>
      </c>
    </row>
    <row r="14" s="1" customFormat="1" spans="1:20">
      <c r="A14" s="3">
        <v>16739000822</v>
      </c>
      <c r="B14" s="1" t="s">
        <v>163</v>
      </c>
      <c r="C14" s="1" t="s">
        <v>169</v>
      </c>
      <c r="D14" s="1" t="s">
        <v>165</v>
      </c>
      <c r="E14" s="1" t="s">
        <v>39</v>
      </c>
      <c r="F14" s="1" t="s">
        <v>108</v>
      </c>
      <c r="G14" s="1" t="s">
        <v>111</v>
      </c>
      <c r="H14" s="1" t="s">
        <v>112</v>
      </c>
      <c r="I14" s="1" t="s">
        <v>170</v>
      </c>
      <c r="J14" s="1" t="s">
        <v>114</v>
      </c>
      <c r="K14" s="1" t="s">
        <v>170</v>
      </c>
      <c r="L14" s="1" t="s">
        <v>170</v>
      </c>
      <c r="M14" s="1" t="s">
        <v>115</v>
      </c>
      <c r="N14" s="1" t="s">
        <v>115</v>
      </c>
      <c r="O14" s="1" t="s">
        <v>116</v>
      </c>
      <c r="P14" s="1" t="s">
        <v>117</v>
      </c>
      <c r="Q14" s="1" t="s">
        <v>171</v>
      </c>
      <c r="R14" s="1" t="s">
        <v>119</v>
      </c>
      <c r="S14" s="1" t="s">
        <v>120</v>
      </c>
      <c r="T14" s="1" t="s">
        <v>168</v>
      </c>
    </row>
    <row r="15" s="1" customFormat="1" spans="1:20">
      <c r="A15" s="3">
        <v>16738166131</v>
      </c>
      <c r="B15" s="1" t="s">
        <v>163</v>
      </c>
      <c r="C15" s="1" t="s">
        <v>172</v>
      </c>
      <c r="D15" s="1" t="s">
        <v>173</v>
      </c>
      <c r="E15" s="1" t="s">
        <v>36</v>
      </c>
      <c r="F15" s="1" t="s">
        <v>108</v>
      </c>
      <c r="G15" s="1" t="s">
        <v>111</v>
      </c>
      <c r="H15" s="1" t="s">
        <v>112</v>
      </c>
      <c r="I15" s="1" t="s">
        <v>174</v>
      </c>
      <c r="J15" s="1" t="s">
        <v>114</v>
      </c>
      <c r="K15" s="1" t="s">
        <v>174</v>
      </c>
      <c r="L15" s="1" t="s">
        <v>174</v>
      </c>
      <c r="M15" s="1" t="s">
        <v>115</v>
      </c>
      <c r="N15" s="1" t="s">
        <v>115</v>
      </c>
      <c r="O15" s="1" t="s">
        <v>116</v>
      </c>
      <c r="P15" s="1" t="s">
        <v>117</v>
      </c>
      <c r="Q15" s="1" t="s">
        <v>175</v>
      </c>
      <c r="R15" s="1" t="s">
        <v>119</v>
      </c>
      <c r="S15" s="1" t="s">
        <v>120</v>
      </c>
      <c r="T15" s="1" t="s">
        <v>121</v>
      </c>
    </row>
    <row r="16" s="1" customFormat="1" spans="1:20">
      <c r="A16" s="3">
        <v>16709393044</v>
      </c>
      <c r="B16" s="1" t="s">
        <v>176</v>
      </c>
      <c r="C16" s="1" t="s">
        <v>177</v>
      </c>
      <c r="D16" s="1" t="s">
        <v>178</v>
      </c>
      <c r="E16" s="1" t="s">
        <v>30</v>
      </c>
      <c r="F16" s="1" t="s">
        <v>108</v>
      </c>
      <c r="G16" s="1" t="s">
        <v>111</v>
      </c>
      <c r="H16" s="1" t="s">
        <v>112</v>
      </c>
      <c r="I16" s="1" t="s">
        <v>179</v>
      </c>
      <c r="J16" s="1" t="s">
        <v>114</v>
      </c>
      <c r="K16" s="1" t="s">
        <v>179</v>
      </c>
      <c r="L16" s="1" t="s">
        <v>179</v>
      </c>
      <c r="M16" s="1" t="s">
        <v>115</v>
      </c>
      <c r="N16" s="1" t="s">
        <v>115</v>
      </c>
      <c r="O16" s="1" t="s">
        <v>116</v>
      </c>
      <c r="P16" s="1" t="s">
        <v>117</v>
      </c>
      <c r="Q16" s="1" t="s">
        <v>180</v>
      </c>
      <c r="R16" s="1" t="s">
        <v>119</v>
      </c>
      <c r="S16" s="1" t="s">
        <v>120</v>
      </c>
      <c r="T16" s="1" t="s">
        <v>121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2021-11-10T01:28:13Z</dcterms:created>
  <dcterms:modified xsi:type="dcterms:W3CDTF">2021-11-10T01:35:01Z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398A820B95AA43F6A8F6F053488751E0</vt:lpwstr>
  </property>
  <property fmtid="{D5CDD505-2E9C-101B-9397-08002B2CF9AE}" pid="3" name="KSOProductBuildVer">
    <vt:lpwstr>2052-11.1.0.11045</vt:lpwstr>
  </property>
</Properties>
</file>