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<sst xmlns="http://schemas.openxmlformats.org/spreadsheetml/2006/main" count="109" uniqueCount="76">
  <si>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</si>
  <si>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</si>
  <si>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</si>
  <si>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</si>
  <si>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</si>
  <si>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</si>
  <si>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</si>
  <si>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</si>
  <si>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</si>
  <si>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</si>
  <si>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</si>
  <si>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</si>
  <si>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</si>
  <si>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</si>
  <si>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</si>
  <si>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</si>
  <si>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</si>
  <si>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</si>
  <si>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</si>
  <si>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</si>
  <si>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</si>
  <si>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</si>
  <si>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</si>
  <si>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</si>
  <si>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</si>
  <si>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</si>
  <si>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</si>
  <si>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[南昌]麗枫酒店(南昌红谷滩店)(69310257)</t>
  </si>
  <si>
    <t>商务双床房&lt;双人入住&gt;&lt;内宾&gt;&lt;预付&gt;&lt;双早&gt;</t>
  </si>
  <si>
    <t>CNY</t>
  </si>
  <si>
    <t>曾广金</t>
  </si>
  <si>
    <t>CA363211111CNY</t>
  </si>
  <si>
    <t>未提现</t>
  </si>
  <si>
    <t>携程开票</t>
  </si>
  <si>
    <t>[武汉]麗枫酒店(武汉吴家山店)(67324902)</t>
  </si>
  <si>
    <t>标准单人房&lt;双人入住&gt;&lt;内宾&gt;&lt;预付&gt;&lt;无早&gt;</t>
  </si>
  <si>
    <t>王锟</t>
  </si>
  <si>
    <t>，</t>
  </si>
  <si>
    <t>A211111100820481</t>
  </si>
  <si>
    <t>CNY / HKD 当前参考汇率: 1.216412924</t>
  </si>
  <si>
    <t>总计： 508.06 CNY/
618.01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</si>
  <si>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</si>
  <si>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</si>
  <si>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</si>
  <si>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</si>
  <si>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</si>
  <si>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</si>
  <si>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</si>
  <si>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</si>
  <si>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</si>
  <si>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</si>
  <si>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</si>
  <si>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</si>
  <si>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</si>
  <si>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</si>
  <si>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</si>
  <si>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</si>
  <si>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</si>
  <si>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2021-10-26</t>
  </si>
  <si>
    <t>2283566</t>
  </si>
  <si>
    <t>麗枫酒店(南昌红谷滩店)</t>
  </si>
  <si>
    <t>2021-10-27</t>
  </si>
  <si>
    <t>退房日周结</t>
  </si>
  <si>
    <t>309.00</t>
  </si>
  <si>
    <t>RMB</t>
  </si>
  <si>
    <t>0</t>
  </si>
  <si>
    <t>0.00</t>
  </si>
  <si>
    <t>携程国内直连(DD)</t>
  </si>
  <si>
    <t>2021-10-26 18:22:10</t>
  </si>
  <si>
    <t>否</t>
  </si>
  <si>
    <t>汇智国际旅游发展有限公司</t>
  </si>
  <si>
    <t>直连</t>
  </si>
  <si>
    <t>2283605</t>
  </si>
  <si>
    <t>麗枫酒店(武汉吴家山店)</t>
  </si>
  <si>
    <t>199.06</t>
  </si>
  <si>
    <t>2021-10-26 19:56:30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</si>
</sst>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9" fillId="20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16668692224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44495</v>
      </c>
      <c r="G2" s="5">
        <v>44496</v>
      </c>
      <c r="H2" s="4">
        <v>1</v>
      </c>
      <c r="I2" s="4">
        <v>1</v>
      </c>
      <c r="J2" s="4">
        <v>1</v>
      </c>
      <c r="K2" s="4" t="s">
        <v>29</v>
      </c>
      <c r="L2" s="4">
        <v>309</v>
      </c>
      <c r="M2" s="4">
        <v>309</v>
      </c>
      <c r="N2" s="4" t="s">
        <v>30</v>
      </c>
      <c r="O2" s="4" t="s">
        <v>31</v>
      </c>
      <c r="P2" s="4" t="s">
        <v>32</v>
      </c>
      <c r="Q2" s="4">
        <v>0</v>
      </c>
      <c r="R2" s="6">
        <v>44495</v>
      </c>
      <c r="S2" s="5">
        <v>44511</v>
      </c>
      <c r="T2" s="4" t="s">
        <v>33</v>
      </c>
      <c r="U2" s="4">
        <v>309</v>
      </c>
      <c r="V2" s="4">
        <v>0</v>
      </c>
      <c r="W2" s="4">
        <v>0</v>
      </c>
    </row>
    <row r="3" s="4" customFormat="1" spans="1:24">
      <c r="A3" s="4">
        <v>16669156617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44495</v>
      </c>
      <c r="G3" s="5">
        <v>44496</v>
      </c>
      <c r="H3" s="4">
        <v>1</v>
      </c>
      <c r="I3" s="4">
        <v>1</v>
      </c>
      <c r="J3" s="4">
        <v>1</v>
      </c>
      <c r="K3" s="4" t="s">
        <v>29</v>
      </c>
      <c r="L3" s="4">
        <v>199.06</v>
      </c>
      <c r="M3" s="4">
        <v>199.06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44495</v>
      </c>
      <c r="S3" s="5">
        <v>44511</v>
      </c>
      <c r="T3" s="4" t="s">
        <v>33</v>
      </c>
      <c r="U3" s="4">
        <v>199.06</v>
      </c>
      <c r="V3" s="4">
        <v>0</v>
      </c>
      <c r="W3" s="4">
        <v>0</v>
      </c>
      <c r="X3" s="4">
        <v>2283605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4.75" style="4" customWidth="1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16668692224</v>
      </c>
      <c r="B2" s="5">
        <v>44495</v>
      </c>
      <c r="C2" s="5">
        <v>44496</v>
      </c>
      <c r="D2" s="4">
        <v>309</v>
      </c>
      <c r="E2" s="4" t="str">
        <f>VLOOKUP(A2,HOP!A:L,12,0)</f>
        <v>309.00</v>
      </c>
      <c r="F2" s="4" t="str">
        <f>VLOOKUP(A2,HOP!A:C,3,0)</f>
        <v>2283566</v>
      </c>
      <c r="G2" s="4">
        <f>D2-E2</f>
        <v>0</v>
      </c>
      <c r="H2" s="4" t="str">
        <f>$H$1&amp;F2</f>
        <v>，2283566</v>
      </c>
      <c r="I2" s="4" t="str">
        <f>VLOOKUP(A2,HOP!A:T,20,0)</f>
        <v>直连</v>
      </c>
    </row>
    <row r="3" s="4" customFormat="1" spans="1:9">
      <c r="A3" s="4">
        <v>16669156617</v>
      </c>
      <c r="B3" s="5">
        <v>44495</v>
      </c>
      <c r="C3" s="5">
        <v>44496</v>
      </c>
      <c r="D3" s="4">
        <v>199.06</v>
      </c>
      <c r="E3" s="4" t="str">
        <f>VLOOKUP(A3,HOP!A:L,12,0)</f>
        <v>199.06</v>
      </c>
      <c r="F3" s="4" t="str">
        <f>VLOOKUP(A3,HOP!A:C,3,0)</f>
        <v>2283605</v>
      </c>
      <c r="G3" s="4">
        <f>D3-E3</f>
        <v>0</v>
      </c>
      <c r="H3" s="4" t="str">
        <f>$H$1&amp;F3</f>
        <v>，2283605</v>
      </c>
      <c r="I3" s="4" t="str">
        <f>VLOOKUP(A3,HOP!A:T,20,0)</f>
        <v>直连</v>
      </c>
    </row>
    <row r="5" spans="4:4">
      <c r="D5" s="4">
        <f>SUM(D2:D4)</f>
        <v>508.06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16668692224</v>
      </c>
      <c r="B2" s="1" t="s">
        <v>58</v>
      </c>
      <c r="C2" s="1" t="s">
        <v>59</v>
      </c>
      <c r="D2" s="1" t="s">
        <v>60</v>
      </c>
      <c r="E2" s="1" t="s">
        <v>30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16669156617</v>
      </c>
      <c r="B3" s="1" t="s">
        <v>58</v>
      </c>
      <c r="C3" s="1" t="s">
        <v>72</v>
      </c>
      <c r="D3" s="1" t="s">
        <v>73</v>
      </c>
      <c r="E3" s="1" t="s">
        <v>36</v>
      </c>
      <c r="F3" s="1" t="s">
        <v>58</v>
      </c>
      <c r="G3" s="1" t="s">
        <v>61</v>
      </c>
      <c r="H3" s="1" t="s">
        <v>62</v>
      </c>
      <c r="I3" s="1" t="s">
        <v>74</v>
      </c>
      <c r="J3" s="1" t="s">
        <v>64</v>
      </c>
      <c r="K3" s="1" t="s">
        <v>74</v>
      </c>
      <c r="L3" s="1" t="s">
        <v>74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75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2021-11-11T02:02:54Z</dcterms:created>
  <dcterms:modified xsi:type="dcterms:W3CDTF">2021-11-11T02:11:21Z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6101CD006B3D44FE9613E18C89278320</vt:lpwstr>
  </property>
  <property fmtid="{D5CDD505-2E9C-101B-9397-08002B2CF9AE}" pid="3" name="KSOProductBuildVer">
    <vt:lpwstr>2052-11.1.0.11045</vt:lpwstr>
  </property>
</Properties>
</file>