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<sst xmlns="http://schemas.openxmlformats.org/spreadsheetml/2006/main" count="177" uniqueCount="96">
  <si>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</si>
  <si>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</si>
  <si>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</si>
  <si>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</si>
  <si>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</si>
  <si>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</si>
  <si>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</si>
  <si>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</si>
  <si>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</si>
  <si>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</si>
  <si>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</si>
  <si>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</si>
  <si>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</si>
  <si>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</si>
  <si>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</si>
  <si>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</si>
  <si>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</si>
  <si>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</si>
  <si>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</si>
  <si>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</si>
  <si>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</si>
  <si>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</si>
  <si>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</si>
  <si>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</si>
  <si>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</si>
  <si>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</si>
  <si>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</si>
  <si>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[上海]上海园林格兰云天大酒店(60984627)</t>
  </si>
  <si>
    <t>标准大床房&lt;双人入住&gt;&lt;内宾&gt;&lt;预付&gt;&lt;无早&gt;</t>
  </si>
  <si>
    <t>CNY</t>
  </si>
  <si>
    <t>杨雪松</t>
  </si>
  <si>
    <t>CA11323211111CNY</t>
  </si>
  <si>
    <t>未提现</t>
  </si>
  <si>
    <t>携程开票</t>
  </si>
  <si>
    <t>取消</t>
  </si>
  <si>
    <t>[阳信]7天优品酒店(阳信翠岛湖公园店)(71450218)</t>
  </si>
  <si>
    <t>精选特优房&lt;双人入住&gt;&lt;内宾&gt;&lt;预付&gt;&lt;无早&gt;</t>
  </si>
  <si>
    <t>李超月</t>
  </si>
  <si>
    <t>[乌鲁木齐]IU酒店(乌鲁木齐铁路局西单商场地铁站店)(71498699)</t>
  </si>
  <si>
    <t>小U·超级大床房&lt;双人入住&gt;&lt;内宾&gt;&lt;预付&gt;&lt;无早&gt;</t>
  </si>
  <si>
    <t>王元华</t>
  </si>
  <si>
    <t>[安顺]安顺豪生温泉度假酒店(80625373)</t>
  </si>
  <si>
    <t>轻奢大床房&lt;双人入住&gt;&lt;中宾&gt;&lt;日历房套餐高价值&gt;&lt;双早&gt;&lt;新酒店礼盒&gt;</t>
  </si>
  <si>
    <t>陈健</t>
  </si>
  <si>
    <t>[梅州]梅州麓湖山酒店(62500328)</t>
  </si>
  <si>
    <t>豪华大床房&lt;双人入住&gt;&lt;内宾&gt;&lt;预付&gt;&lt;双早&gt;&lt;新酒店礼盒&gt;</t>
  </si>
  <si>
    <t>傅芳馨</t>
  </si>
  <si>
    <t>赖明春</t>
  </si>
  <si>
    <t>，</t>
  </si>
  <si>
    <t>202111071724200021</t>
  </si>
  <si>
    <t>202111071655050021</t>
  </si>
  <si>
    <t>A211111103440481</t>
  </si>
  <si>
    <t>A211111103515481</t>
  </si>
  <si>
    <t>i211111103354 房集：768.25元</t>
  </si>
  <si>
    <t>CNY / HKD 当前参考汇率: 1.216412924</t>
  </si>
  <si>
    <t>总计：1432.41 CNY/
1742.4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</si>
  <si>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</si>
  <si>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</si>
  <si>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</si>
  <si>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</si>
  <si>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</si>
  <si>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</si>
  <si>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</si>
  <si>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</si>
  <si>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</si>
  <si>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</si>
  <si>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</si>
  <si>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</si>
  <si>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</si>
  <si>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</si>
  <si>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</si>
  <si>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</si>
  <si>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</si>
  <si>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2021-11-07</t>
  </si>
  <si>
    <t>2292140</t>
  </si>
  <si>
    <t>7天优品酒店（滨州阳信翠岛湖公园店）</t>
  </si>
  <si>
    <t>2021-11-08</t>
  </si>
  <si>
    <t>退房日月结</t>
  </si>
  <si>
    <t>105.20</t>
  </si>
  <si>
    <t>RMB</t>
  </si>
  <si>
    <t>0</t>
  </si>
  <si>
    <t>0.00</t>
  </si>
  <si>
    <t>携程汇智国内直连</t>
  </si>
  <si>
    <t>2021-11-07 14:10:47</t>
  </si>
  <si>
    <t>否</t>
  </si>
  <si>
    <t>汇智国际旅游发展有限公司</t>
  </si>
  <si>
    <t>直连</t>
  </si>
  <si>
    <t>2292171</t>
  </si>
  <si>
    <t>IU酒店（乌鲁木齐铁路局西单商场地铁站店）</t>
  </si>
  <si>
    <t>148.71</t>
  </si>
  <si>
    <t>2021-11-07 15:08:46</t>
  </si>
  <si>
    <t>2292217</t>
  </si>
  <si>
    <t>梅州麓湖山酒店</t>
  </si>
  <si>
    <t>410.25</t>
  </si>
  <si>
    <t>2021-11-07 16:16:09</t>
  </si>
  <si>
    <t>Saas酒店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</si>
</sst>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20" fillId="10" borderId="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16726641438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44504</v>
      </c>
      <c r="G2" s="5">
        <v>44508</v>
      </c>
      <c r="H2" s="4">
        <v>1</v>
      </c>
      <c r="I2" s="4">
        <v>4</v>
      </c>
      <c r="J2" s="4">
        <v>4</v>
      </c>
      <c r="K2" s="4" t="s">
        <v>29</v>
      </c>
      <c r="L2" s="4">
        <v>2579</v>
      </c>
      <c r="M2" s="4">
        <v>2579</v>
      </c>
      <c r="N2" s="4" t="s">
        <v>30</v>
      </c>
      <c r="O2" s="4" t="s">
        <v>31</v>
      </c>
      <c r="P2" s="4" t="s">
        <v>32</v>
      </c>
      <c r="Q2" s="4">
        <v>0</v>
      </c>
      <c r="R2" s="6">
        <v>44502</v>
      </c>
      <c r="S2" s="5">
        <v>44511</v>
      </c>
      <c r="T2" s="4" t="s">
        <v>33</v>
      </c>
      <c r="U2" s="4">
        <v>2579</v>
      </c>
      <c r="V2" s="4">
        <v>0</v>
      </c>
      <c r="W2" s="4">
        <v>0</v>
      </c>
      <c r="X2" s="4">
        <v>2287856</v>
      </c>
    </row>
    <row r="3" s="4" customFormat="1" spans="1:24">
      <c r="A3" s="4">
        <v>16726641438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44504</v>
      </c>
      <c r="G3" s="5">
        <v>44508</v>
      </c>
      <c r="H3" s="4">
        <v>1</v>
      </c>
      <c r="I3" s="4">
        <v>4</v>
      </c>
      <c r="J3" s="4">
        <v>4</v>
      </c>
      <c r="K3" s="4" t="s">
        <v>29</v>
      </c>
      <c r="L3" s="4">
        <v>-2579</v>
      </c>
      <c r="M3" s="4">
        <v>-2579</v>
      </c>
      <c r="N3" s="4" t="s">
        <v>30</v>
      </c>
      <c r="O3" s="4" t="s">
        <v>31</v>
      </c>
      <c r="P3" s="4" t="s">
        <v>32</v>
      </c>
      <c r="Q3" s="4">
        <v>0</v>
      </c>
      <c r="R3" s="6">
        <v>44502</v>
      </c>
      <c r="S3" s="5">
        <v>44511</v>
      </c>
      <c r="T3" s="4" t="s">
        <v>33</v>
      </c>
      <c r="U3" s="4">
        <v>-2579</v>
      </c>
      <c r="V3" s="4">
        <v>0</v>
      </c>
      <c r="W3" s="4">
        <v>0</v>
      </c>
      <c r="X3" s="4">
        <v>2287856</v>
      </c>
    </row>
    <row r="4" s="4" customFormat="1" spans="1:25">
      <c r="A4" s="4">
        <v>16751900840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44507</v>
      </c>
      <c r="G4" s="5">
        <v>44508</v>
      </c>
      <c r="H4" s="4">
        <v>1</v>
      </c>
      <c r="I4" s="4">
        <v>1</v>
      </c>
      <c r="J4" s="4">
        <v>1</v>
      </c>
      <c r="K4" s="4" t="s">
        <v>29</v>
      </c>
      <c r="L4" s="4">
        <v>105.2</v>
      </c>
      <c r="M4" s="4">
        <v>105.2</v>
      </c>
      <c r="N4" s="4" t="s">
        <v>37</v>
      </c>
      <c r="O4" s="4" t="s">
        <v>31</v>
      </c>
      <c r="P4" s="4" t="s">
        <v>32</v>
      </c>
      <c r="Q4" s="4">
        <v>0</v>
      </c>
      <c r="R4" s="6">
        <v>44507</v>
      </c>
      <c r="S4" s="5">
        <v>44511</v>
      </c>
      <c r="T4" s="4" t="s">
        <v>33</v>
      </c>
      <c r="U4" s="4">
        <v>105.2</v>
      </c>
      <c r="V4" s="4">
        <v>0</v>
      </c>
      <c r="W4" s="4">
        <v>0</v>
      </c>
      <c r="X4" s="4">
        <v>2292140</v>
      </c>
      <c r="Y4" s="4">
        <v>104010355554</v>
      </c>
    </row>
    <row r="5" s="4" customFormat="1" spans="1:25">
      <c r="A5" s="4">
        <v>16752067580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44507</v>
      </c>
      <c r="G5" s="5">
        <v>44508</v>
      </c>
      <c r="H5" s="4">
        <v>1</v>
      </c>
      <c r="I5" s="4">
        <v>1</v>
      </c>
      <c r="J5" s="4">
        <v>1</v>
      </c>
      <c r="K5" s="4" t="s">
        <v>29</v>
      </c>
      <c r="L5" s="4">
        <v>148.71</v>
      </c>
      <c r="M5" s="4">
        <v>148.71</v>
      </c>
      <c r="N5" s="4" t="s">
        <v>40</v>
      </c>
      <c r="O5" s="4" t="s">
        <v>31</v>
      </c>
      <c r="P5" s="4" t="s">
        <v>32</v>
      </c>
      <c r="Q5" s="4">
        <v>0</v>
      </c>
      <c r="R5" s="6">
        <v>44507</v>
      </c>
      <c r="S5" s="5">
        <v>44511</v>
      </c>
      <c r="T5" s="4" t="s">
        <v>33</v>
      </c>
      <c r="U5" s="4">
        <v>148.71</v>
      </c>
      <c r="V5" s="4">
        <v>0</v>
      </c>
      <c r="W5" s="4">
        <v>0</v>
      </c>
      <c r="X5" s="4">
        <v>2292171</v>
      </c>
      <c r="Y5" s="4">
        <v>104010465394</v>
      </c>
    </row>
    <row r="6" s="4" customFormat="1" spans="1:25">
      <c r="A6" s="4">
        <v>16752211966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44507</v>
      </c>
      <c r="G6" s="5">
        <v>44508</v>
      </c>
      <c r="H6" s="4">
        <v>1</v>
      </c>
      <c r="I6" s="4">
        <v>1</v>
      </c>
      <c r="J6" s="4">
        <v>1</v>
      </c>
      <c r="K6" s="4" t="s">
        <v>29</v>
      </c>
      <c r="L6" s="4">
        <v>373.15</v>
      </c>
      <c r="M6" s="4">
        <v>373.15</v>
      </c>
      <c r="N6" s="4" t="s">
        <v>43</v>
      </c>
      <c r="O6" s="4" t="s">
        <v>31</v>
      </c>
      <c r="P6" s="4" t="s">
        <v>32</v>
      </c>
      <c r="Q6" s="4">
        <v>0</v>
      </c>
      <c r="R6" s="6">
        <v>44507</v>
      </c>
      <c r="S6" s="5">
        <v>44511</v>
      </c>
      <c r="T6" s="4" t="s">
        <v>33</v>
      </c>
      <c r="U6" s="4">
        <v>373.15</v>
      </c>
      <c r="V6" s="4">
        <v>0</v>
      </c>
      <c r="W6" s="4">
        <v>0</v>
      </c>
      <c r="X6" s="4"/>
      <c r="Y6" s="4">
        <v>1265884</v>
      </c>
    </row>
    <row r="7" s="4" customFormat="1" spans="1:25">
      <c r="A7" s="4">
        <v>16752250679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44507</v>
      </c>
      <c r="G7" s="5">
        <v>44508</v>
      </c>
      <c r="H7" s="4">
        <v>1</v>
      </c>
      <c r="I7" s="4">
        <v>1</v>
      </c>
      <c r="J7" s="4">
        <v>1</v>
      </c>
      <c r="K7" s="4" t="s">
        <v>29</v>
      </c>
      <c r="L7" s="4">
        <v>410.25</v>
      </c>
      <c r="M7" s="4">
        <v>410.25</v>
      </c>
      <c r="N7" s="4" t="s">
        <v>46</v>
      </c>
      <c r="O7" s="4" t="s">
        <v>31</v>
      </c>
      <c r="P7" s="4" t="s">
        <v>32</v>
      </c>
      <c r="Q7" s="4">
        <v>0</v>
      </c>
      <c r="R7" s="6">
        <v>44507</v>
      </c>
      <c r="S7" s="5">
        <v>44511</v>
      </c>
      <c r="T7" s="4" t="s">
        <v>33</v>
      </c>
      <c r="U7" s="4">
        <v>410.25</v>
      </c>
      <c r="V7" s="4">
        <v>0</v>
      </c>
      <c r="W7" s="4">
        <v>0</v>
      </c>
      <c r="X7" s="4">
        <v>2292217</v>
      </c>
      <c r="Y7" s="4">
        <v>435313</v>
      </c>
    </row>
    <row r="8" s="4" customFormat="1" spans="1:25">
      <c r="A8" s="4">
        <v>16752329629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44507</v>
      </c>
      <c r="G8" s="5">
        <v>44508</v>
      </c>
      <c r="H8" s="4">
        <v>1</v>
      </c>
      <c r="I8" s="4">
        <v>1</v>
      </c>
      <c r="J8" s="4">
        <v>1</v>
      </c>
      <c r="K8" s="4" t="s">
        <v>29</v>
      </c>
      <c r="L8" s="4">
        <v>395.1</v>
      </c>
      <c r="M8" s="4">
        <v>395.1</v>
      </c>
      <c r="N8" s="4" t="s">
        <v>47</v>
      </c>
      <c r="O8" s="4" t="s">
        <v>31</v>
      </c>
      <c r="P8" s="4" t="s">
        <v>32</v>
      </c>
      <c r="Q8" s="4">
        <v>0</v>
      </c>
      <c r="R8" s="6">
        <v>44507</v>
      </c>
      <c r="S8" s="5">
        <v>44511</v>
      </c>
      <c r="T8" s="4" t="s">
        <v>33</v>
      </c>
      <c r="U8" s="4">
        <v>395.1</v>
      </c>
      <c r="V8" s="4">
        <v>0</v>
      </c>
      <c r="W8" s="4">
        <v>0</v>
      </c>
      <c r="X8" s="4"/>
      <c r="Y8" s="4">
        <v>1265885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2" sqref="A12:E16"/>
    </sheetView>
  </sheetViews>
  <sheetFormatPr defaultColWidth="9" defaultRowHeight="13.5"/>
  <cols>
    <col min="1" max="1" width="14.3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hidden="1" spans="1:9">
      <c r="A2" s="4">
        <v>16726641438</v>
      </c>
      <c r="B2" s="5">
        <v>44504</v>
      </c>
      <c r="C2" s="5">
        <v>44508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16751900840</v>
      </c>
      <c r="B3" s="5">
        <v>44507</v>
      </c>
      <c r="C3" s="5">
        <v>44508</v>
      </c>
      <c r="D3" s="4">
        <v>105.2</v>
      </c>
      <c r="E3" s="4" t="str">
        <f>VLOOKUP(A3,HOP!A:L,12,0)</f>
        <v>105.20</v>
      </c>
      <c r="F3" s="4" t="str">
        <f>VLOOKUP(A3,HOP!A:C,3,0)</f>
        <v>2292140</v>
      </c>
      <c r="G3" s="4">
        <f>D3-E3</f>
        <v>0</v>
      </c>
      <c r="H3" s="4" t="str">
        <f>$H$1&amp;F3</f>
        <v>，2292140</v>
      </c>
      <c r="I3" s="4" t="str">
        <f>VLOOKUP(A3,HOP!A:T,20,0)</f>
        <v>直连</v>
      </c>
    </row>
    <row r="4" s="4" customFormat="1" spans="1:9">
      <c r="A4" s="4">
        <v>16752067580</v>
      </c>
      <c r="B4" s="5">
        <v>44507</v>
      </c>
      <c r="C4" s="5">
        <v>44508</v>
      </c>
      <c r="D4" s="4">
        <v>148.71</v>
      </c>
      <c r="E4" s="4" t="str">
        <f>VLOOKUP(A4,HOP!A:L,12,0)</f>
        <v>148.71</v>
      </c>
      <c r="F4" s="4" t="str">
        <f>VLOOKUP(A4,HOP!A:C,3,0)</f>
        <v>2292171</v>
      </c>
      <c r="G4" s="4">
        <f>D4-E4</f>
        <v>0</v>
      </c>
      <c r="H4" s="4" t="str">
        <f>$H$1&amp;F4</f>
        <v>，2292171</v>
      </c>
      <c r="I4" s="4" t="str">
        <f>VLOOKUP(A4,HOP!A:T,20,0)</f>
        <v>直连</v>
      </c>
    </row>
    <row r="5" s="4" customFormat="1" hidden="1" spans="1:10">
      <c r="A5" s="4">
        <v>16752211966</v>
      </c>
      <c r="B5" s="5">
        <v>44507</v>
      </c>
      <c r="C5" s="5">
        <v>44508</v>
      </c>
      <c r="D5" s="4">
        <v>373.15</v>
      </c>
      <c r="E5" s="4">
        <v>373.15</v>
      </c>
      <c r="F5" s="7" t="s">
        <v>49</v>
      </c>
      <c r="G5" s="4">
        <f>D5-E5</f>
        <v>0</v>
      </c>
      <c r="H5" s="4" t="str">
        <f>$H$1&amp;F5</f>
        <v>，202111071724200021</v>
      </c>
      <c r="I5" s="4" t="e">
        <f>VLOOKUP(A5,HOP!A:T,20,0)</f>
        <v>#N/A</v>
      </c>
      <c r="J5" s="4">
        <v>11.7</v>
      </c>
    </row>
    <row r="6" s="4" customFormat="1" spans="1:9">
      <c r="A6" s="4">
        <v>16752250679</v>
      </c>
      <c r="B6" s="5">
        <v>44507</v>
      </c>
      <c r="C6" s="5">
        <v>44508</v>
      </c>
      <c r="D6" s="4">
        <v>410.25</v>
      </c>
      <c r="E6" s="4" t="str">
        <f>VLOOKUP(A6,HOP!A:L,12,0)</f>
        <v>410.25</v>
      </c>
      <c r="F6" s="4" t="str">
        <f>VLOOKUP(A6,HOP!A:C,3,0)</f>
        <v>2292217</v>
      </c>
      <c r="G6" s="4">
        <f>D6-E6</f>
        <v>0</v>
      </c>
      <c r="H6" s="4" t="str">
        <f>$H$1&amp;F6</f>
        <v>，2292217</v>
      </c>
      <c r="I6" s="4" t="str">
        <f>VLOOKUP(A6,HOP!A:T,20,0)</f>
        <v>Saas酒店</v>
      </c>
    </row>
    <row r="7" s="4" customFormat="1" hidden="1" spans="1:10">
      <c r="A7" s="4">
        <v>16752329629</v>
      </c>
      <c r="B7" s="5">
        <v>44507</v>
      </c>
      <c r="C7" s="5">
        <v>44508</v>
      </c>
      <c r="D7" s="4">
        <v>395.1</v>
      </c>
      <c r="E7" s="4">
        <v>395.1</v>
      </c>
      <c r="F7" s="7" t="s">
        <v>50</v>
      </c>
      <c r="G7" s="4">
        <f>D7-E7</f>
        <v>0</v>
      </c>
      <c r="H7" s="4" t="str">
        <f>$H$1&amp;F7</f>
        <v>，202111071655050021</v>
      </c>
      <c r="I7" s="4" t="e">
        <f>VLOOKUP(A7,HOP!A:T,20,0)</f>
        <v>#N/A</v>
      </c>
      <c r="J7" s="4">
        <v>11.7</v>
      </c>
    </row>
    <row r="9" spans="4:4">
      <c r="D9" s="4">
        <f>SUM(D2:D8)</f>
        <v>1432.41</v>
      </c>
    </row>
    <row r="12" spans="1:5">
      <c r="A12" s="4" t="s">
        <v>51</v>
      </c>
      <c r="D12" s="4">
        <v>253.91</v>
      </c>
      <c r="E12" s="4">
        <v>308.86</v>
      </c>
    </row>
    <row r="13" spans="1:5">
      <c r="A13" s="4" t="s">
        <v>52</v>
      </c>
      <c r="D13" s="4">
        <v>410.25</v>
      </c>
      <c r="E13" s="4">
        <v>499.03</v>
      </c>
    </row>
    <row r="14" spans="1:5">
      <c r="A14" s="4" t="s">
        <v>53</v>
      </c>
      <c r="D14" s="4">
        <v>768.25</v>
      </c>
      <c r="E14" s="4">
        <v>934.51</v>
      </c>
    </row>
    <row r="15" spans="1:5">
      <c r="A15" s="4" t="s">
        <v>54</v>
      </c>
      <c r="D15" s="4">
        <f>SUBTOTAL(9,D12:D14)</f>
        <v>1432.41</v>
      </c>
      <c r="E15" s="4">
        <f>SUBTOTAL(9,E12:E14)</f>
        <v>1742.4</v>
      </c>
    </row>
    <row r="16" spans="1:1">
      <c r="A16" s="4" t="s">
        <v>55</v>
      </c>
    </row>
  </sheetData>
  <autoFilter ref="A1:XFD16">
    <filterColumn colId="3">
      <filters blank="1">
        <filter val="395.1"/>
        <filter val="148.71"/>
        <filter val="1432.41"/>
        <filter val="105.2"/>
        <filter val="373.15"/>
        <filter val="410.25"/>
      </filters>
    </filterColumn>
    <filterColumn colId="8">
      <filters blank="1"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</row>
    <row r="2" s="1" customFormat="1" spans="1:20">
      <c r="A2" s="3">
        <v>16751900840</v>
      </c>
      <c r="B2" s="1" t="s">
        <v>73</v>
      </c>
      <c r="C2" s="1" t="s">
        <v>74</v>
      </c>
      <c r="D2" s="1" t="s">
        <v>75</v>
      </c>
      <c r="E2" s="1" t="s">
        <v>37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</row>
    <row r="3" s="1" customFormat="1" spans="1:20">
      <c r="A3" s="3">
        <v>16752067580</v>
      </c>
      <c r="B3" s="1" t="s">
        <v>73</v>
      </c>
      <c r="C3" s="1" t="s">
        <v>87</v>
      </c>
      <c r="D3" s="1" t="s">
        <v>88</v>
      </c>
      <c r="E3" s="1" t="s">
        <v>40</v>
      </c>
      <c r="F3" s="1" t="s">
        <v>73</v>
      </c>
      <c r="G3" s="1" t="s">
        <v>76</v>
      </c>
      <c r="H3" s="1" t="s">
        <v>77</v>
      </c>
      <c r="I3" s="1" t="s">
        <v>89</v>
      </c>
      <c r="J3" s="1" t="s">
        <v>79</v>
      </c>
      <c r="K3" s="1" t="s">
        <v>89</v>
      </c>
      <c r="L3" s="1" t="s">
        <v>89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90</v>
      </c>
      <c r="R3" s="1" t="s">
        <v>84</v>
      </c>
      <c r="S3" s="1" t="s">
        <v>85</v>
      </c>
      <c r="T3" s="1" t="s">
        <v>86</v>
      </c>
    </row>
    <row r="4" s="1" customFormat="1" spans="1:20">
      <c r="A4" s="3">
        <v>16752250679</v>
      </c>
      <c r="B4" s="1" t="s">
        <v>73</v>
      </c>
      <c r="C4" s="1" t="s">
        <v>91</v>
      </c>
      <c r="D4" s="1" t="s">
        <v>92</v>
      </c>
      <c r="E4" s="1" t="s">
        <v>46</v>
      </c>
      <c r="F4" s="1" t="s">
        <v>73</v>
      </c>
      <c r="G4" s="1" t="s">
        <v>76</v>
      </c>
      <c r="H4" s="1" t="s">
        <v>77</v>
      </c>
      <c r="I4" s="1" t="s">
        <v>93</v>
      </c>
      <c r="J4" s="1" t="s">
        <v>79</v>
      </c>
      <c r="K4" s="1" t="s">
        <v>93</v>
      </c>
      <c r="L4" s="1" t="s">
        <v>93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94</v>
      </c>
      <c r="R4" s="1" t="s">
        <v>84</v>
      </c>
      <c r="S4" s="1" t="s">
        <v>85</v>
      </c>
      <c r="T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2021-11-11T02:26:20Z</dcterms:created>
  <dcterms:modified xsi:type="dcterms:W3CDTF">2021-11-11T02:34:23Z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7FF30999701F48648B1DE0EB12A56414</vt:lpwstr>
  </property>
  <property fmtid="{D5CDD505-2E9C-101B-9397-08002B2CF9AE}" pid="3" name="KSOProductBuildVer">
    <vt:lpwstr>2052-11.1.0.11045</vt:lpwstr>
  </property>
</Properties>
</file>