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<sst xmlns="http://schemas.openxmlformats.org/spreadsheetml/2006/main" count="951" uniqueCount="343">
  <si>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</si>
  <si>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</si>
  <si>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</si>
  <si>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</si>
  <si>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</si>
  <si>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</si>
  <si>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</si>
  <si>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</si>
  <si>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</si>
  <si>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</si>
  <si>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</si>
  <si>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</si>
  <si>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</si>
  <si>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</si>
  <si>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</si>
  <si>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</si>
  <si>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</si>
  <si>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</si>
  <si>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</si>
  <si>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</si>
  <si>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</si>
  <si>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</si>
  <si>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</si>
  <si>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</si>
  <si>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</si>
  <si>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</si>
  <si>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</si>
  <si>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[奥罗拉]加洛德洛矶度假村及会议中心(Gaylord Rockies Resort &amp; Convention Center)(40062541)</t>
  </si>
  <si>
    <t>部分山景特大床房带沙发床&lt;不退款&gt;&lt;2人入住&gt;</t>
  </si>
  <si>
    <t>USD</t>
  </si>
  <si>
    <t>Angerhofer/Celine,Ilano/Tony</t>
  </si>
  <si>
    <t>CA5326211111USD</t>
  </si>
  <si>
    <t>未提现</t>
  </si>
  <si>
    <t>携程开票</t>
  </si>
  <si>
    <t>取消</t>
  </si>
  <si>
    <t>[拉斯维加斯]金砖赌场酒店(Golden Nugget Hotel and Casino)(37202473)</t>
  </si>
  <si>
    <t>豪华房（入住时确定房型）&lt;不退款&gt;&lt;2人入住&gt;</t>
  </si>
  <si>
    <t>Mason/Robert</t>
  </si>
  <si>
    <t>HGFG4</t>
  </si>
  <si>
    <t>[丹佛]柯蒂斯- 希尔顿逸林酒店(The Curtis- A DoubleTree by Hilton Hotel)(37206118)</t>
  </si>
  <si>
    <t>大床房&lt;不退款&gt;&lt;2人入住&gt;</t>
  </si>
  <si>
    <t>Turner/Ashton,Watkins/Kelsey</t>
  </si>
  <si>
    <t>天然水景观&lt;不退款&gt;&lt;2人入住&gt;</t>
  </si>
  <si>
    <t>Brown/Ashton Mikel</t>
  </si>
  <si>
    <t>[代托纳海滩]格兰德普利克斯海滨汽车旅馆(Grand Prix Motel Beach Front)(40066152)</t>
  </si>
  <si>
    <t>标准间2双人床&lt;不退款&gt;&lt;2人入住&gt;</t>
  </si>
  <si>
    <t>Gilles/Ray</t>
  </si>
  <si>
    <t>acknowledge</t>
  </si>
  <si>
    <t>[斯科特斯德]3棕榈酒店(3 Palms Hotel)(40134014)</t>
  </si>
  <si>
    <t>豪华客房1张特大床&lt;不退款&gt;&lt;2人入住&gt;</t>
  </si>
  <si>
    <t>Faust/Tayler,Wolfe/Lexi</t>
  </si>
  <si>
    <t>[托莱多]帕拉多托莱多酒店(Parador de Toledo)(37236607)</t>
  </si>
  <si>
    <t>标准双床房&lt;不退款&gt;&lt;2人入住&gt;</t>
  </si>
  <si>
    <t>Jimenez adan/Jose Miguel</t>
  </si>
  <si>
    <t>[巴登巴登]鲁蒙斯巴登巴登傲途格精选酒店(Roomers Baden-Baden, Autograph Collection)(37197043)</t>
  </si>
  <si>
    <t>豪华特大床房&lt;不退款&gt;&lt;2人入住&gt;</t>
  </si>
  <si>
    <t>PERSONENI/Pierre</t>
  </si>
  <si>
    <t>[斯塔翰]斯特拉汉村酒店(Strahan Village)(37206410)</t>
  </si>
  <si>
    <t>山顶标准房&lt;不退款&gt;&lt;2人入住&gt;</t>
  </si>
  <si>
    <t>Gardner/Catherine,Gardner/Catherine</t>
  </si>
  <si>
    <t>[纽约]纽约时代广场南希尔顿花园酒店(Hilton Garden Inn New York Times Square South)(37213904)</t>
  </si>
  <si>
    <t>客房（1张特大床，带无障碍淋浴）&lt;不退款&gt;&lt;2人入住&gt;</t>
  </si>
  <si>
    <t>QIAO/YA</t>
  </si>
  <si>
    <t>[古晋]梅德卡宫套房酒店(Merdeka Palace Hotel &amp; Suites)(39037326)</t>
  </si>
  <si>
    <t>豪华房&lt;不退款&gt;&lt;2人入住&gt;</t>
  </si>
  <si>
    <t>M.HASSAN/NORHISYAM,M.HASSAN/NORHISYAM</t>
  </si>
  <si>
    <t>[兰卡威]兰卡威大洋湾豪华度假村酒店(Dayang Bay Resort Langkawi)(37196811)</t>
  </si>
  <si>
    <t>goey/chuen khim</t>
  </si>
  <si>
    <t>Kirby/Michael Patrick</t>
  </si>
  <si>
    <t>[吉隆坡]吉隆坡昂卡萨度假酒店(AnCasa Hotel Kuala Lumpur by Ancasa Hotels &amp; Resorts)(39054139)</t>
  </si>
  <si>
    <t>高级房&lt;不退款&gt;&lt;2人入住&gt;</t>
  </si>
  <si>
    <t>Ismail/Nurwahida,Ismail/Nurwahida</t>
  </si>
  <si>
    <t>Mellin/Isabelle,Walther/Andreas</t>
  </si>
  <si>
    <t>[Pengkalan Kundur]阿洛拉大酒店(Grand Alora Hotel)(44686694)</t>
  </si>
  <si>
    <t>Termizi/Ahmad,Termizi/Ahmad</t>
  </si>
  <si>
    <t>[蒙特利尔]蒙特利尔市中心万怡酒店(Courtyard by Marriott Montreal Downtown)(39059651)</t>
  </si>
  <si>
    <t>特大床房带沙发床&lt;不退款&gt;&lt;2人入住&gt;</t>
  </si>
  <si>
    <t>Pelletier/Amelie,Gendreau/David</t>
  </si>
  <si>
    <t>[兰卡威]兰卡威海景酒店(Langkawi Seaview Hotel)(37198865)</t>
  </si>
  <si>
    <t>高级双床房&lt;不退款&gt;&lt;2人入住&gt;</t>
  </si>
  <si>
    <t>AHMAD SHAIFULDDIN/NOR AYUNI</t>
  </si>
  <si>
    <t>[雅典]海洛狄恩酒店(Herodion Hotel)(39045950)</t>
  </si>
  <si>
    <t>经济双人床房&lt;2人入住&gt;&lt;不退款&gt;&lt;早餐&gt;</t>
  </si>
  <si>
    <t>Cicero/Domenico</t>
  </si>
  <si>
    <t>[圣安东尼奥]圣安东尼奥万豪河滨酒店(San Antonio Marriott Riverwalk)(45826552)</t>
  </si>
  <si>
    <t>特大床房&lt;不退款&gt;&lt;2人入住&gt;</t>
  </si>
  <si>
    <t>Clancy Flaherty/Luann</t>
  </si>
  <si>
    <t>[华盛顿县]哈洛娱乐场温泉度假村(Harlow's Casino Resort &amp; Spa)(40034652)</t>
  </si>
  <si>
    <t>Langley/Jill</t>
  </si>
  <si>
    <t>[加的斯]雷吉奥加的斯酒店(Hotel Regio Cádiz)(39616125)</t>
  </si>
  <si>
    <t>双人间&lt;不退款&gt;&lt;2人入住&gt;</t>
  </si>
  <si>
    <t>LUcas Carreras/Mateo</t>
  </si>
  <si>
    <t>[兰贝斯区]伦敦市政厅丽亭酒店(Park Plaza County Hall London)(37208974)</t>
  </si>
  <si>
    <t>高级双人房&lt;不退款&gt;&lt;2人入住&gt;</t>
  </si>
  <si>
    <t>Majonga/Robert</t>
  </si>
  <si>
    <t>[蒂内克]蒂内克格棱波音特万豪酒店(Teaneck Marriott at Glenpointe)(45826342)</t>
  </si>
  <si>
    <t>特大床房&lt;2人入住&gt;&lt;不退款&gt;&lt;普通会员&gt;</t>
  </si>
  <si>
    <t>Pennington/Seth</t>
  </si>
  <si>
    <t>[雷恩]城市公寓雷恩保尔加德酒店(Appart'City Rennes Beauregard)(37205493)</t>
  </si>
  <si>
    <t>高级双床一室房&lt;不退款&gt;&lt;2人入住&gt;</t>
  </si>
  <si>
    <t>Dabo/Mango</t>
  </si>
  <si>
    <t>[天堂谷]斯科茨代尔广场度假酒店(Scottsdale Plaza Resort)(39053848)</t>
  </si>
  <si>
    <t>Ismail/Mona,Shwehdi/Heithem</t>
  </si>
  <si>
    <t>36063SC027438</t>
  </si>
  <si>
    <t>退单</t>
  </si>
  <si>
    <t>[图帕伊岛]赛里马来西亚太平酒店(Hotel Seri Malaysia Taiping)(44690244)</t>
  </si>
  <si>
    <t>标准大号床房&lt;不退款&gt;&lt;2人入住&gt;</t>
  </si>
  <si>
    <t>Md Noor/Aqilah,Md Noor/Aqilah</t>
  </si>
  <si>
    <t>[法兰克福]希尔顿花园法兰克福空港酒店(Hilton Garden Inn Frankfurt Airport)(37203887)</t>
  </si>
  <si>
    <t>Krug/Sebastian</t>
  </si>
  <si>
    <t>[丹那拉打]曼提吉旅馆(Mentigi Guesthouse)(48446328)</t>
  </si>
  <si>
    <t>四人房&lt;1&gt;&lt;不退款&gt;&lt;2人入住&gt;</t>
  </si>
  <si>
    <t>Musa/Ain</t>
  </si>
  <si>
    <t>大号床房&lt;不退款&gt;&lt;2人入住&gt;</t>
  </si>
  <si>
    <t>Bakhsheshi/Abdi</t>
  </si>
  <si>
    <t>[吉隆坡]吉隆坡希尔顿酒店(Hilton Kuala Lumpur)(37196974)</t>
  </si>
  <si>
    <t>豪华特大床房&lt;2人入住&gt;&lt;不退款&gt;&lt;早餐&gt;</t>
  </si>
  <si>
    <t>KHOR/KEN YEON</t>
  </si>
  <si>
    <t>，</t>
  </si>
  <si>
    <t>A211111165025481</t>
  </si>
  <si>
    <t>USD / HKD 当前参考汇率: 7.79012</t>
  </si>
  <si>
    <t>总计： 7137.71 USD/
55603.62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</si>
  <si>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</si>
  <si>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</si>
  <si>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</si>
  <si>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</si>
  <si>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</si>
  <si>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</si>
  <si>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</si>
  <si>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</si>
  <si>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</si>
  <si>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</si>
  <si>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</si>
  <si>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</si>
  <si>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</si>
  <si>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</si>
  <si>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</si>
  <si>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</si>
  <si>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</si>
  <si>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2021-07-12</t>
  </si>
  <si>
    <t>2193277</t>
  </si>
  <si>
    <t>埃尔兰乔贝斯特韦斯特酒店</t>
  </si>
  <si>
    <t>FLOREZ Guillermo A</t>
  </si>
  <si>
    <t>2021-11-01</t>
  </si>
  <si>
    <t>2021-11-08</t>
  </si>
  <si>
    <t>退房日周结</t>
  </si>
  <si>
    <t>3999.20</t>
  </si>
  <si>
    <t>616.00</t>
  </si>
  <si>
    <t>0</t>
  </si>
  <si>
    <t>0.00</t>
  </si>
  <si>
    <t>携程盛景国际直连</t>
  </si>
  <si>
    <t>2021-07-12 02:45:47</t>
  </si>
  <si>
    <t>否</t>
  </si>
  <si>
    <t>汇智国际旅游发展有限公司</t>
  </si>
  <si>
    <t>直连</t>
  </si>
  <si>
    <t>2021-08-12</t>
  </si>
  <si>
    <t>2221358</t>
  </si>
  <si>
    <t>金砖酒店&amp;赌场</t>
  </si>
  <si>
    <t>Mason Robert</t>
  </si>
  <si>
    <t>2021-11-06</t>
  </si>
  <si>
    <t>1065.05</t>
  </si>
  <si>
    <t>164.00</t>
  </si>
  <si>
    <t>2021-08-12 03:16:51</t>
  </si>
  <si>
    <t>2021-09-30</t>
  </si>
  <si>
    <t>2270132</t>
  </si>
  <si>
    <t>柯蒂斯- 希尔顿逸林酒店</t>
  </si>
  <si>
    <t>Turner Ashton,Watkins Kelsey</t>
  </si>
  <si>
    <t>1724.53</t>
  </si>
  <si>
    <t>266.00</t>
  </si>
  <si>
    <t>2021-09-30 23:17:26</t>
  </si>
  <si>
    <t>2021-10-20</t>
  </si>
  <si>
    <t>2280442</t>
  </si>
  <si>
    <t>Brown Ashton Mikel</t>
  </si>
  <si>
    <t>2021-11-04</t>
  </si>
  <si>
    <t>3339.76</t>
  </si>
  <si>
    <t>522.00</t>
  </si>
  <si>
    <t>2021-10-20 02:33:42</t>
  </si>
  <si>
    <t>2021-10-21</t>
  </si>
  <si>
    <t>2281386</t>
  </si>
  <si>
    <t>格兰德普利克斯海滨汽车旅馆</t>
  </si>
  <si>
    <t>Gilles Ray</t>
  </si>
  <si>
    <t>2960.03</t>
  </si>
  <si>
    <t>462.00</t>
  </si>
  <si>
    <t>2021-10-21 22:13:35</t>
  </si>
  <si>
    <t>2021-10-27</t>
  </si>
  <si>
    <t>2283977</t>
  </si>
  <si>
    <t>三棕榈酒店</t>
  </si>
  <si>
    <t>Faust Tayler,Wolfe Lexi</t>
  </si>
  <si>
    <t>2021-11-05</t>
  </si>
  <si>
    <t>2418.07</t>
  </si>
  <si>
    <t>378.00</t>
  </si>
  <si>
    <t>2021-10-27 13:47:49</t>
  </si>
  <si>
    <t>2284026</t>
  </si>
  <si>
    <t>西班牙古堡酒店 — 托莱多</t>
  </si>
  <si>
    <t>Jimenez adan Jose Miguel</t>
  </si>
  <si>
    <t>2021-11-07</t>
  </si>
  <si>
    <t>761.24</t>
  </si>
  <si>
    <t>119.00</t>
  </si>
  <si>
    <t>2021-10-27 15:24:33</t>
  </si>
  <si>
    <t>2021-10-28</t>
  </si>
  <si>
    <t>2284557</t>
  </si>
  <si>
    <t>傲途格精选巴登-巴登房客酒店</t>
  </si>
  <si>
    <t>PERSONENI Pierre</t>
  </si>
  <si>
    <t>1511.82</t>
  </si>
  <si>
    <t>236.00</t>
  </si>
  <si>
    <t>2021-10-28 17:36:36</t>
  </si>
  <si>
    <t>2021-10-29</t>
  </si>
  <si>
    <t>2284950</t>
  </si>
  <si>
    <t>斯塔翰村酒店</t>
  </si>
  <si>
    <t>Gardner Catherine,Gardner Catherine</t>
  </si>
  <si>
    <t>1319.64</t>
  </si>
  <si>
    <t>206.00</t>
  </si>
  <si>
    <t>2021-10-29 09:39:05</t>
  </si>
  <si>
    <t>2021-10-30</t>
  </si>
  <si>
    <t>2285843</t>
  </si>
  <si>
    <t>纽约时代广场南希尔顿花园酒店</t>
  </si>
  <si>
    <t>QIAO YA</t>
  </si>
  <si>
    <t>11006.87</t>
  </si>
  <si>
    <t>1715.00</t>
  </si>
  <si>
    <t>2021-10-30 11:51:23</t>
  </si>
  <si>
    <t>2287065</t>
  </si>
  <si>
    <t>默迪卡宫酒店和套房</t>
  </si>
  <si>
    <t>M.HASSAN NORHISYAM,M.HASSAN NORHISYAM</t>
  </si>
  <si>
    <t>250.30</t>
  </si>
  <si>
    <t>39.00</t>
  </si>
  <si>
    <t>2021-11-01 11:59:52</t>
  </si>
  <si>
    <t>2287279</t>
  </si>
  <si>
    <t>兰卡威大洋湾豪华度假村酒店</t>
  </si>
  <si>
    <t>goey chuen khim</t>
  </si>
  <si>
    <t>590.46</t>
  </si>
  <si>
    <t>92.00</t>
  </si>
  <si>
    <t>2021-11-01 18:21:09</t>
  </si>
  <si>
    <t>2021-11-02</t>
  </si>
  <si>
    <t>2287637</t>
  </si>
  <si>
    <t>Kirby Michael Patrick</t>
  </si>
  <si>
    <t>2866.39</t>
  </si>
  <si>
    <t>447.00</t>
  </si>
  <si>
    <t>2021-11-02 09:38:09</t>
  </si>
  <si>
    <t>2287825</t>
  </si>
  <si>
    <t>吉隆坡昂卡萨度假酒店</t>
  </si>
  <si>
    <t>Ismail Nurwahida,Ismail Nurwahida</t>
  </si>
  <si>
    <t>2021-11-02 15:07:19</t>
  </si>
  <si>
    <t>2021-11-03</t>
  </si>
  <si>
    <t>2288129</t>
  </si>
  <si>
    <t>Mellin Isabelle,Walther Andreas</t>
  </si>
  <si>
    <t>3790.97</t>
  </si>
  <si>
    <t>591.00</t>
  </si>
  <si>
    <t>2021-11-03 06:01:06</t>
  </si>
  <si>
    <t>2288805</t>
  </si>
  <si>
    <t>阿洛拉大酒店</t>
  </si>
  <si>
    <t>Termizi Ahmad,Termizi Ahmad</t>
  </si>
  <si>
    <t>282.24</t>
  </si>
  <si>
    <t>44.00</t>
  </si>
  <si>
    <t>2021-11-03 23:07:48</t>
  </si>
  <si>
    <t>2288820</t>
  </si>
  <si>
    <t>蒙特利尔市中心万怡酒店</t>
  </si>
  <si>
    <t>Pelletier Amelie,Gendreau David</t>
  </si>
  <si>
    <t>795.40</t>
  </si>
  <si>
    <t>124.00</t>
  </si>
  <si>
    <t>2021-11-03 23:48:42</t>
  </si>
  <si>
    <t>2288857</t>
  </si>
  <si>
    <t>兰卡威海景酒店</t>
  </si>
  <si>
    <t>AHMAD SHAIFULDDIN NOR AYUNI</t>
  </si>
  <si>
    <t>635.59</t>
  </si>
  <si>
    <t>99.00</t>
  </si>
  <si>
    <t>2021-11-04 01:58:31</t>
  </si>
  <si>
    <t>2289511</t>
  </si>
  <si>
    <t>海洛狄恩酒店</t>
  </si>
  <si>
    <t>Cicero Domenico</t>
  </si>
  <si>
    <t>1887.51</t>
  </si>
  <si>
    <t>294.00</t>
  </si>
  <si>
    <t>2021-11-04 17:41:34</t>
  </si>
  <si>
    <t>2289971</t>
  </si>
  <si>
    <t>圣安东尼奥万豪河滨酒店</t>
  </si>
  <si>
    <t>Clancy Flaherty Luann</t>
  </si>
  <si>
    <t>1025.60</t>
  </si>
  <si>
    <t>160.00</t>
  </si>
  <si>
    <t>2021-11-05 04:24:32</t>
  </si>
  <si>
    <t>2291001</t>
  </si>
  <si>
    <t>哈洛娱乐场温泉度假村</t>
  </si>
  <si>
    <t>Langley Jill</t>
  </si>
  <si>
    <t>942.86</t>
  </si>
  <si>
    <t>147.00</t>
  </si>
  <si>
    <t>14.70</t>
  </si>
  <si>
    <t>-132</t>
  </si>
  <si>
    <t>-848</t>
  </si>
  <si>
    <t>2021-11-06 07:56:27</t>
  </si>
  <si>
    <t>2291434</t>
  </si>
  <si>
    <t>雷吉奥加卡地斯酒店</t>
  </si>
  <si>
    <t>LUcas Carreras Mateo</t>
  </si>
  <si>
    <t>410.50</t>
  </si>
  <si>
    <t>64.00</t>
  </si>
  <si>
    <t>2021-11-06 18:01:45</t>
  </si>
  <si>
    <t>2291628</t>
  </si>
  <si>
    <t>伦敦市政厅丽亭酒店</t>
  </si>
  <si>
    <t>Majonga Robert</t>
  </si>
  <si>
    <t>1257.14</t>
  </si>
  <si>
    <t>196.00</t>
  </si>
  <si>
    <t>2021-11-06 20:52:18</t>
  </si>
  <si>
    <t>2291758</t>
  </si>
  <si>
    <t>蒂内克格棱波音特万豪酒店</t>
  </si>
  <si>
    <t>Pennington Seth</t>
  </si>
  <si>
    <t>1173.76</t>
  </si>
  <si>
    <t>183.00</t>
  </si>
  <si>
    <t>2021-11-06 23:04:02</t>
  </si>
  <si>
    <t>2291949</t>
  </si>
  <si>
    <t>城市公寓雷恩保尔加德酒店</t>
  </si>
  <si>
    <t>Dabo Mango</t>
  </si>
  <si>
    <t>384.84</t>
  </si>
  <si>
    <t>60.00</t>
  </si>
  <si>
    <t>2021-11-07 09:57:39</t>
  </si>
  <si>
    <t>2291999</t>
  </si>
  <si>
    <t>斯科特斯德广场度假酒店</t>
  </si>
  <si>
    <t>Ismail Mona,Shwehdi Heithem</t>
  </si>
  <si>
    <t>1417.49</t>
  </si>
  <si>
    <t>221.00</t>
  </si>
  <si>
    <t>2021-11-07 11:22:42</t>
  </si>
  <si>
    <t>2292138</t>
  </si>
  <si>
    <t>太平斯里马来西亚酒店</t>
  </si>
  <si>
    <t>Md Noor Aqilah,Md Noor Aqilah</t>
  </si>
  <si>
    <t>192.42</t>
  </si>
  <si>
    <t>30.00</t>
  </si>
  <si>
    <t>2021-11-07 14:10:32</t>
  </si>
  <si>
    <t>2292181</t>
  </si>
  <si>
    <t>希尔顿花园法兰克福空港酒店</t>
  </si>
  <si>
    <t>Krug Sebastian</t>
  </si>
  <si>
    <t>962.10</t>
  </si>
  <si>
    <t>150.00</t>
  </si>
  <si>
    <t>2021-11-07 15:26:49</t>
  </si>
  <si>
    <t>2292210</t>
  </si>
  <si>
    <t>Mentigi Guesthouse</t>
  </si>
  <si>
    <t>Musa Ain</t>
  </si>
  <si>
    <t>250.15</t>
  </si>
  <si>
    <t>2021-11-07 16:12:35</t>
  </si>
  <si>
    <t>2292305</t>
  </si>
  <si>
    <t>Bakhsheshi Abdi</t>
  </si>
  <si>
    <t>2021-11-07 18:05:30</t>
  </si>
  <si>
    <t>2292369</t>
  </si>
  <si>
    <t>吉隆坡希尔顿酒店</t>
  </si>
  <si>
    <t>KHOR KEN YEON</t>
  </si>
  <si>
    <t>461.81</t>
  </si>
  <si>
    <t>72.00</t>
  </si>
  <si>
    <t>2021-11-07 19:31:16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</si>
</sst>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1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5" fillId="22" borderId="1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15965659557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44507</v>
      </c>
      <c r="G2" s="5">
        <v>44508</v>
      </c>
      <c r="H2" s="4">
        <v>1</v>
      </c>
      <c r="I2" s="4">
        <v>1</v>
      </c>
      <c r="J2" s="4">
        <v>1</v>
      </c>
      <c r="K2" s="4" t="s">
        <v>29</v>
      </c>
      <c r="L2" s="4">
        <v>262</v>
      </c>
      <c r="M2" s="4">
        <v>262</v>
      </c>
      <c r="N2" s="4" t="s">
        <v>30</v>
      </c>
      <c r="O2" s="4" t="s">
        <v>31</v>
      </c>
      <c r="P2" s="4" t="s">
        <v>32</v>
      </c>
      <c r="Q2" s="4">
        <v>0</v>
      </c>
      <c r="R2" s="6">
        <v>44406</v>
      </c>
      <c r="S2" s="5">
        <v>44511</v>
      </c>
      <c r="T2" s="4" t="s">
        <v>33</v>
      </c>
      <c r="U2" s="4">
        <v>262</v>
      </c>
      <c r="V2" s="4">
        <v>0</v>
      </c>
      <c r="W2" s="4">
        <v>0</v>
      </c>
      <c r="X2" s="4">
        <v>2212255</v>
      </c>
    </row>
    <row r="3" s="4" customFormat="1" spans="1:24">
      <c r="A3" s="4">
        <v>15965659557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44507</v>
      </c>
      <c r="G3" s="5">
        <v>44508</v>
      </c>
      <c r="H3" s="4">
        <v>1</v>
      </c>
      <c r="I3" s="4">
        <v>1</v>
      </c>
      <c r="J3" s="4">
        <v>1</v>
      </c>
      <c r="K3" s="4" t="s">
        <v>29</v>
      </c>
      <c r="L3" s="4">
        <v>-262</v>
      </c>
      <c r="M3" s="4">
        <v>-262</v>
      </c>
      <c r="N3" s="4" t="s">
        <v>30</v>
      </c>
      <c r="O3" s="4" t="s">
        <v>31</v>
      </c>
      <c r="P3" s="4" t="s">
        <v>32</v>
      </c>
      <c r="Q3" s="4">
        <v>0</v>
      </c>
      <c r="R3" s="6">
        <v>44406</v>
      </c>
      <c r="S3" s="5">
        <v>44511</v>
      </c>
      <c r="T3" s="4" t="s">
        <v>33</v>
      </c>
      <c r="U3" s="4">
        <v>-262</v>
      </c>
      <c r="V3" s="4">
        <v>0</v>
      </c>
      <c r="W3" s="4">
        <v>0</v>
      </c>
      <c r="X3" s="4">
        <v>2212255</v>
      </c>
    </row>
    <row r="4" s="4" customFormat="1" spans="1:25">
      <c r="A4" s="4">
        <v>16055514949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44506</v>
      </c>
      <c r="G4" s="5">
        <v>44508</v>
      </c>
      <c r="H4" s="4">
        <v>1</v>
      </c>
      <c r="I4" s="4">
        <v>2</v>
      </c>
      <c r="J4" s="4">
        <v>2</v>
      </c>
      <c r="K4" s="4" t="s">
        <v>29</v>
      </c>
      <c r="L4" s="4">
        <v>164</v>
      </c>
      <c r="M4" s="4">
        <v>164</v>
      </c>
      <c r="N4" s="4" t="s">
        <v>37</v>
      </c>
      <c r="O4" s="4" t="s">
        <v>31</v>
      </c>
      <c r="P4" s="4" t="s">
        <v>32</v>
      </c>
      <c r="Q4" s="4">
        <v>0</v>
      </c>
      <c r="R4" s="6">
        <v>44420</v>
      </c>
      <c r="S4" s="5">
        <v>44511</v>
      </c>
      <c r="T4" s="4" t="s">
        <v>33</v>
      </c>
      <c r="U4" s="4">
        <v>164</v>
      </c>
      <c r="V4" s="4">
        <v>0</v>
      </c>
      <c r="W4" s="4">
        <v>0</v>
      </c>
      <c r="X4" s="4">
        <v>2221358</v>
      </c>
      <c r="Y4" s="4" t="s">
        <v>38</v>
      </c>
    </row>
    <row r="5" s="4" customFormat="1" spans="1:25">
      <c r="A5" s="4">
        <v>16419882163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44506</v>
      </c>
      <c r="G5" s="5">
        <v>44508</v>
      </c>
      <c r="H5" s="4">
        <v>1</v>
      </c>
      <c r="I5" s="4">
        <v>2</v>
      </c>
      <c r="J5" s="4">
        <v>2</v>
      </c>
      <c r="K5" s="4" t="s">
        <v>29</v>
      </c>
      <c r="L5" s="4">
        <v>266</v>
      </c>
      <c r="M5" s="4">
        <v>266</v>
      </c>
      <c r="N5" s="4" t="s">
        <v>41</v>
      </c>
      <c r="O5" s="4" t="s">
        <v>31</v>
      </c>
      <c r="P5" s="4" t="s">
        <v>32</v>
      </c>
      <c r="Q5" s="4">
        <v>0</v>
      </c>
      <c r="R5" s="6">
        <v>44469</v>
      </c>
      <c r="S5" s="5">
        <v>44511</v>
      </c>
      <c r="T5" s="4" t="s">
        <v>33</v>
      </c>
      <c r="U5" s="4">
        <v>266</v>
      </c>
      <c r="V5" s="4">
        <v>0</v>
      </c>
      <c r="W5" s="4">
        <v>0</v>
      </c>
      <c r="X5" s="4">
        <v>2270132</v>
      </c>
      <c r="Y5" s="4">
        <v>96649057</v>
      </c>
    </row>
    <row r="6" s="4" customFormat="1" spans="1:25">
      <c r="A6" s="4">
        <v>16602236276</v>
      </c>
      <c r="B6" s="4" t="s">
        <v>25</v>
      </c>
      <c r="C6" s="4" t="s">
        <v>26</v>
      </c>
      <c r="D6" s="4" t="s">
        <v>39</v>
      </c>
      <c r="E6" s="4" t="s">
        <v>42</v>
      </c>
      <c r="F6" s="5">
        <v>44504</v>
      </c>
      <c r="G6" s="5">
        <v>44508</v>
      </c>
      <c r="H6" s="4">
        <v>1</v>
      </c>
      <c r="I6" s="4">
        <v>4</v>
      </c>
      <c r="J6" s="4">
        <v>4</v>
      </c>
      <c r="K6" s="4" t="s">
        <v>29</v>
      </c>
      <c r="L6" s="4">
        <v>522</v>
      </c>
      <c r="M6" s="4">
        <v>522</v>
      </c>
      <c r="N6" s="4" t="s">
        <v>43</v>
      </c>
      <c r="O6" s="4" t="s">
        <v>31</v>
      </c>
      <c r="P6" s="4" t="s">
        <v>32</v>
      </c>
      <c r="Q6" s="4">
        <v>0</v>
      </c>
      <c r="R6" s="6">
        <v>44489</v>
      </c>
      <c r="S6" s="5">
        <v>44511</v>
      </c>
      <c r="T6" s="4" t="s">
        <v>33</v>
      </c>
      <c r="U6" s="4">
        <v>522</v>
      </c>
      <c r="V6" s="4">
        <v>0</v>
      </c>
      <c r="W6" s="4">
        <v>0</v>
      </c>
      <c r="X6" s="4">
        <v>2280442</v>
      </c>
      <c r="Y6" s="4">
        <v>95903548</v>
      </c>
    </row>
    <row r="7" s="4" customFormat="1" spans="1:25">
      <c r="A7" s="4">
        <v>16623968423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44501</v>
      </c>
      <c r="G7" s="5">
        <v>44508</v>
      </c>
      <c r="H7" s="4">
        <v>1</v>
      </c>
      <c r="I7" s="4">
        <v>7</v>
      </c>
      <c r="J7" s="4">
        <v>7</v>
      </c>
      <c r="K7" s="4" t="s">
        <v>29</v>
      </c>
      <c r="L7" s="4">
        <v>462</v>
      </c>
      <c r="M7" s="4">
        <v>462</v>
      </c>
      <c r="N7" s="4" t="s">
        <v>46</v>
      </c>
      <c r="O7" s="4" t="s">
        <v>31</v>
      </c>
      <c r="P7" s="4" t="s">
        <v>32</v>
      </c>
      <c r="Q7" s="4">
        <v>0</v>
      </c>
      <c r="R7" s="6">
        <v>44490</v>
      </c>
      <c r="S7" s="5">
        <v>44511</v>
      </c>
      <c r="T7" s="4" t="s">
        <v>33</v>
      </c>
      <c r="U7" s="4">
        <v>462</v>
      </c>
      <c r="V7" s="4">
        <v>0</v>
      </c>
      <c r="W7" s="4">
        <v>0</v>
      </c>
      <c r="X7" s="4">
        <v>2281386</v>
      </c>
      <c r="Y7" s="4" t="s">
        <v>47</v>
      </c>
    </row>
    <row r="8" s="4" customFormat="1" spans="1:25">
      <c r="A8" s="4">
        <v>16671734277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44505</v>
      </c>
      <c r="G8" s="5">
        <v>44508</v>
      </c>
      <c r="H8" s="4">
        <v>1</v>
      </c>
      <c r="I8" s="4">
        <v>3</v>
      </c>
      <c r="J8" s="4">
        <v>3</v>
      </c>
      <c r="K8" s="4" t="s">
        <v>29</v>
      </c>
      <c r="L8" s="4">
        <v>378</v>
      </c>
      <c r="M8" s="4">
        <v>378</v>
      </c>
      <c r="N8" s="4" t="s">
        <v>50</v>
      </c>
      <c r="O8" s="4" t="s">
        <v>31</v>
      </c>
      <c r="P8" s="4" t="s">
        <v>32</v>
      </c>
      <c r="Q8" s="4">
        <v>0</v>
      </c>
      <c r="R8" s="6">
        <v>44496</v>
      </c>
      <c r="S8" s="5">
        <v>44511</v>
      </c>
      <c r="T8" s="4" t="s">
        <v>33</v>
      </c>
      <c r="U8" s="4">
        <v>378</v>
      </c>
      <c r="V8" s="4">
        <v>0</v>
      </c>
      <c r="W8" s="4">
        <v>0</v>
      </c>
      <c r="X8" s="4">
        <v>2283977</v>
      </c>
      <c r="Y8" s="4">
        <v>1356424</v>
      </c>
    </row>
    <row r="9" s="4" customFormat="1" spans="1:25">
      <c r="A9" s="4">
        <v>16677159281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44507</v>
      </c>
      <c r="G9" s="5">
        <v>44508</v>
      </c>
      <c r="H9" s="4">
        <v>1</v>
      </c>
      <c r="I9" s="4">
        <v>1</v>
      </c>
      <c r="J9" s="4">
        <v>1</v>
      </c>
      <c r="K9" s="4" t="s">
        <v>29</v>
      </c>
      <c r="L9" s="4">
        <v>119</v>
      </c>
      <c r="M9" s="4">
        <v>119</v>
      </c>
      <c r="N9" s="4" t="s">
        <v>53</v>
      </c>
      <c r="O9" s="4" t="s">
        <v>31</v>
      </c>
      <c r="P9" s="4" t="s">
        <v>32</v>
      </c>
      <c r="Q9" s="4">
        <v>0</v>
      </c>
      <c r="R9" s="6">
        <v>44496</v>
      </c>
      <c r="S9" s="5">
        <v>44511</v>
      </c>
      <c r="T9" s="4" t="s">
        <v>33</v>
      </c>
      <c r="U9" s="4">
        <v>119</v>
      </c>
      <c r="V9" s="4">
        <v>0</v>
      </c>
      <c r="W9" s="4">
        <v>0</v>
      </c>
      <c r="X9" s="4">
        <v>2284026</v>
      </c>
      <c r="Y9" s="4">
        <v>2190151879</v>
      </c>
    </row>
    <row r="10" s="4" customFormat="1" spans="1:25">
      <c r="A10" s="4">
        <v>16682430854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44507</v>
      </c>
      <c r="G10" s="5">
        <v>44508</v>
      </c>
      <c r="H10" s="4">
        <v>1</v>
      </c>
      <c r="I10" s="4">
        <v>1</v>
      </c>
      <c r="J10" s="4">
        <v>1</v>
      </c>
      <c r="K10" s="4" t="s">
        <v>29</v>
      </c>
      <c r="L10" s="4">
        <v>236</v>
      </c>
      <c r="M10" s="4">
        <v>236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44497</v>
      </c>
      <c r="S10" s="5">
        <v>44511</v>
      </c>
      <c r="T10" s="4" t="s">
        <v>33</v>
      </c>
      <c r="U10" s="4">
        <v>236</v>
      </c>
      <c r="V10" s="4">
        <v>0</v>
      </c>
      <c r="W10" s="4">
        <v>0</v>
      </c>
      <c r="X10" s="4">
        <v>2284557</v>
      </c>
      <c r="Y10" s="4">
        <v>95158103</v>
      </c>
    </row>
    <row r="11" s="4" customFormat="1" spans="1:25">
      <c r="A11" s="4">
        <v>16691238735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44506</v>
      </c>
      <c r="G11" s="5">
        <v>44508</v>
      </c>
      <c r="H11" s="4">
        <v>1</v>
      </c>
      <c r="I11" s="4">
        <v>2</v>
      </c>
      <c r="J11" s="4">
        <v>2</v>
      </c>
      <c r="K11" s="4" t="s">
        <v>29</v>
      </c>
      <c r="L11" s="4">
        <v>206</v>
      </c>
      <c r="M11" s="4">
        <v>206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44498</v>
      </c>
      <c r="S11" s="5">
        <v>44511</v>
      </c>
      <c r="T11" s="4" t="s">
        <v>33</v>
      </c>
      <c r="U11" s="4">
        <v>206</v>
      </c>
      <c r="V11" s="4">
        <v>0</v>
      </c>
      <c r="W11" s="4">
        <v>0</v>
      </c>
      <c r="X11" s="4">
        <v>2284950</v>
      </c>
      <c r="Y11" s="4">
        <v>1850263893</v>
      </c>
    </row>
    <row r="12" s="4" customFormat="1" spans="1:25">
      <c r="A12" s="4">
        <v>16703266486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44501</v>
      </c>
      <c r="G12" s="5">
        <v>44508</v>
      </c>
      <c r="H12" s="4">
        <v>1</v>
      </c>
      <c r="I12" s="4">
        <v>7</v>
      </c>
      <c r="J12" s="4">
        <v>7</v>
      </c>
      <c r="K12" s="4" t="s">
        <v>29</v>
      </c>
      <c r="L12" s="4">
        <v>1715</v>
      </c>
      <c r="M12" s="4">
        <v>1715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44499</v>
      </c>
      <c r="S12" s="5">
        <v>44511</v>
      </c>
      <c r="T12" s="4" t="s">
        <v>33</v>
      </c>
      <c r="U12" s="4">
        <v>1715</v>
      </c>
      <c r="V12" s="4">
        <v>0</v>
      </c>
      <c r="W12" s="4">
        <v>0</v>
      </c>
      <c r="X12" s="4">
        <v>2285843</v>
      </c>
      <c r="Y12" s="4">
        <v>3197027081</v>
      </c>
    </row>
    <row r="13" s="4" customFormat="1" spans="1:24">
      <c r="A13" s="4">
        <v>16721020123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44507</v>
      </c>
      <c r="G13" s="5">
        <v>44508</v>
      </c>
      <c r="H13" s="4">
        <v>1</v>
      </c>
      <c r="I13" s="4">
        <v>1</v>
      </c>
      <c r="J13" s="4">
        <v>1</v>
      </c>
      <c r="K13" s="4" t="s">
        <v>29</v>
      </c>
      <c r="L13" s="4">
        <v>39</v>
      </c>
      <c r="M13" s="4">
        <v>39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44501</v>
      </c>
      <c r="S13" s="5">
        <v>44511</v>
      </c>
      <c r="T13" s="4" t="s">
        <v>33</v>
      </c>
      <c r="U13" s="4">
        <v>39</v>
      </c>
      <c r="V13" s="4">
        <v>0</v>
      </c>
      <c r="W13" s="4">
        <v>0</v>
      </c>
      <c r="X13" s="4">
        <v>2287065</v>
      </c>
    </row>
    <row r="14" s="4" customFormat="1" spans="1:23">
      <c r="A14" s="4">
        <v>16723269611</v>
      </c>
      <c r="B14" s="4" t="s">
        <v>25</v>
      </c>
      <c r="C14" s="4" t="s">
        <v>26</v>
      </c>
      <c r="D14" s="4" t="s">
        <v>66</v>
      </c>
      <c r="E14" s="4" t="s">
        <v>64</v>
      </c>
      <c r="F14" s="5">
        <v>44506</v>
      </c>
      <c r="G14" s="5">
        <v>44508</v>
      </c>
      <c r="H14" s="4">
        <v>1</v>
      </c>
      <c r="I14" s="4">
        <v>2</v>
      </c>
      <c r="J14" s="4">
        <v>2</v>
      </c>
      <c r="K14" s="4" t="s">
        <v>29</v>
      </c>
      <c r="L14" s="4">
        <v>92</v>
      </c>
      <c r="M14" s="4">
        <v>92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44501</v>
      </c>
      <c r="S14" s="5">
        <v>44511</v>
      </c>
      <c r="T14" s="4" t="s">
        <v>33</v>
      </c>
      <c r="U14" s="4">
        <v>92</v>
      </c>
      <c r="V14" s="4">
        <v>0</v>
      </c>
      <c r="W14" s="4">
        <v>0</v>
      </c>
    </row>
    <row r="15" s="4" customFormat="1" spans="1:25">
      <c r="A15" s="4">
        <v>16725284553</v>
      </c>
      <c r="B15" s="4" t="s">
        <v>25</v>
      </c>
      <c r="C15" s="4" t="s">
        <v>26</v>
      </c>
      <c r="D15" s="4" t="s">
        <v>39</v>
      </c>
      <c r="E15" s="4" t="s">
        <v>42</v>
      </c>
      <c r="F15" s="5">
        <v>44505</v>
      </c>
      <c r="G15" s="5">
        <v>44508</v>
      </c>
      <c r="H15" s="4">
        <v>1</v>
      </c>
      <c r="I15" s="4">
        <v>3</v>
      </c>
      <c r="J15" s="4">
        <v>3</v>
      </c>
      <c r="K15" s="4" t="s">
        <v>29</v>
      </c>
      <c r="L15" s="4">
        <v>447</v>
      </c>
      <c r="M15" s="4">
        <v>447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44502</v>
      </c>
      <c r="S15" s="5">
        <v>44511</v>
      </c>
      <c r="T15" s="4" t="s">
        <v>33</v>
      </c>
      <c r="U15" s="4">
        <v>447</v>
      </c>
      <c r="V15" s="4">
        <v>0</v>
      </c>
      <c r="W15" s="4">
        <v>0</v>
      </c>
      <c r="X15" s="4">
        <v>2287637</v>
      </c>
      <c r="Y15" s="4">
        <v>80935976</v>
      </c>
    </row>
    <row r="16" s="4" customFormat="1" spans="1:24">
      <c r="A16" s="4">
        <v>16726470976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44507</v>
      </c>
      <c r="G16" s="5">
        <v>44508</v>
      </c>
      <c r="H16" s="4">
        <v>1</v>
      </c>
      <c r="I16" s="4">
        <v>1</v>
      </c>
      <c r="J16" s="4">
        <v>1</v>
      </c>
      <c r="K16" s="4" t="s">
        <v>29</v>
      </c>
      <c r="L16" s="4">
        <v>59</v>
      </c>
      <c r="M16" s="4">
        <v>59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44502</v>
      </c>
      <c r="S16" s="5">
        <v>44511</v>
      </c>
      <c r="T16" s="4" t="s">
        <v>33</v>
      </c>
      <c r="U16" s="4">
        <v>59</v>
      </c>
      <c r="V16" s="4">
        <v>0</v>
      </c>
      <c r="W16" s="4">
        <v>0</v>
      </c>
      <c r="X16" s="4">
        <v>2287825</v>
      </c>
    </row>
    <row r="17" s="4" customFormat="1" spans="1:25">
      <c r="A17" s="4">
        <v>16728797224</v>
      </c>
      <c r="B17" s="4" t="s">
        <v>25</v>
      </c>
      <c r="C17" s="4" t="s">
        <v>26</v>
      </c>
      <c r="D17" s="4" t="s">
        <v>54</v>
      </c>
      <c r="E17" s="4" t="s">
        <v>55</v>
      </c>
      <c r="F17" s="5">
        <v>44506</v>
      </c>
      <c r="G17" s="5">
        <v>44508</v>
      </c>
      <c r="H17" s="4">
        <v>1</v>
      </c>
      <c r="I17" s="4">
        <v>2</v>
      </c>
      <c r="J17" s="4">
        <v>2</v>
      </c>
      <c r="K17" s="4" t="s">
        <v>29</v>
      </c>
      <c r="L17" s="4">
        <v>591</v>
      </c>
      <c r="M17" s="4">
        <v>591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44503</v>
      </c>
      <c r="S17" s="5">
        <v>44511</v>
      </c>
      <c r="T17" s="4" t="s">
        <v>33</v>
      </c>
      <c r="U17" s="4">
        <v>591</v>
      </c>
      <c r="V17" s="4">
        <v>0</v>
      </c>
      <c r="W17" s="4">
        <v>0</v>
      </c>
      <c r="X17" s="4"/>
      <c r="Y17" s="4">
        <v>99711586</v>
      </c>
    </row>
    <row r="18" s="4" customFormat="1" spans="1:24">
      <c r="A18" s="4">
        <v>16736844099</v>
      </c>
      <c r="B18" s="4" t="s">
        <v>25</v>
      </c>
      <c r="C18" s="4" t="s">
        <v>26</v>
      </c>
      <c r="D18" s="4" t="s">
        <v>73</v>
      </c>
      <c r="E18" s="4" t="s">
        <v>70</v>
      </c>
      <c r="F18" s="5">
        <v>44507</v>
      </c>
      <c r="G18" s="5">
        <v>44508</v>
      </c>
      <c r="H18" s="4">
        <v>1</v>
      </c>
      <c r="I18" s="4">
        <v>1</v>
      </c>
      <c r="J18" s="4">
        <v>1</v>
      </c>
      <c r="K18" s="4" t="s">
        <v>29</v>
      </c>
      <c r="L18" s="4">
        <v>44</v>
      </c>
      <c r="M18" s="4">
        <v>44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44503</v>
      </c>
      <c r="S18" s="5">
        <v>44511</v>
      </c>
      <c r="T18" s="4" t="s">
        <v>33</v>
      </c>
      <c r="U18" s="4">
        <v>44</v>
      </c>
      <c r="V18" s="4">
        <v>0</v>
      </c>
      <c r="W18" s="4">
        <v>0</v>
      </c>
      <c r="X18" s="4">
        <v>2288805</v>
      </c>
    </row>
    <row r="19" s="4" customFormat="1" spans="1:25">
      <c r="A19" s="4">
        <v>16736974828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44507</v>
      </c>
      <c r="G19" s="5">
        <v>44508</v>
      </c>
      <c r="H19" s="4">
        <v>1</v>
      </c>
      <c r="I19" s="4">
        <v>1</v>
      </c>
      <c r="J19" s="4">
        <v>1</v>
      </c>
      <c r="K19" s="4" t="s">
        <v>29</v>
      </c>
      <c r="L19" s="4">
        <v>124</v>
      </c>
      <c r="M19" s="4">
        <v>124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44503</v>
      </c>
      <c r="S19" s="5">
        <v>44511</v>
      </c>
      <c r="T19" s="4" t="s">
        <v>33</v>
      </c>
      <c r="U19" s="4">
        <v>124</v>
      </c>
      <c r="V19" s="4">
        <v>0</v>
      </c>
      <c r="W19" s="4">
        <v>0</v>
      </c>
      <c r="X19" s="4">
        <v>2288820</v>
      </c>
      <c r="Y19" s="4">
        <v>70320373</v>
      </c>
    </row>
    <row r="20" s="4" customFormat="1" spans="1:24">
      <c r="A20" s="4">
        <v>16737224312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44505</v>
      </c>
      <c r="G20" s="5">
        <v>44508</v>
      </c>
      <c r="H20" s="4">
        <v>1</v>
      </c>
      <c r="I20" s="4">
        <v>3</v>
      </c>
      <c r="J20" s="4">
        <v>3</v>
      </c>
      <c r="K20" s="4" t="s">
        <v>29</v>
      </c>
      <c r="L20" s="4">
        <v>99</v>
      </c>
      <c r="M20" s="4">
        <v>99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44504</v>
      </c>
      <c r="S20" s="5">
        <v>44511</v>
      </c>
      <c r="T20" s="4" t="s">
        <v>33</v>
      </c>
      <c r="U20" s="4">
        <v>99</v>
      </c>
      <c r="V20" s="4">
        <v>0</v>
      </c>
      <c r="W20" s="4">
        <v>0</v>
      </c>
      <c r="X20" s="4">
        <v>2288857</v>
      </c>
    </row>
    <row r="21" s="4" customFormat="1" spans="1:25">
      <c r="A21" s="4">
        <v>16739643451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44505</v>
      </c>
      <c r="G21" s="5">
        <v>44508</v>
      </c>
      <c r="H21" s="4">
        <v>1</v>
      </c>
      <c r="I21" s="4">
        <v>3</v>
      </c>
      <c r="J21" s="4">
        <v>3</v>
      </c>
      <c r="K21" s="4" t="s">
        <v>29</v>
      </c>
      <c r="L21" s="4">
        <v>294</v>
      </c>
      <c r="M21" s="4">
        <v>294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44504</v>
      </c>
      <c r="S21" s="5">
        <v>44511</v>
      </c>
      <c r="T21" s="4" t="s">
        <v>33</v>
      </c>
      <c r="U21" s="4">
        <v>294</v>
      </c>
      <c r="V21" s="4">
        <v>0</v>
      </c>
      <c r="W21" s="4">
        <v>0</v>
      </c>
      <c r="X21" s="4">
        <v>2289511</v>
      </c>
      <c r="Y21" s="4">
        <v>56556</v>
      </c>
    </row>
    <row r="22" s="4" customFormat="1" spans="1:25">
      <c r="A22" s="4">
        <v>16741305534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44507</v>
      </c>
      <c r="G22" s="5">
        <v>44508</v>
      </c>
      <c r="H22" s="4">
        <v>1</v>
      </c>
      <c r="I22" s="4">
        <v>1</v>
      </c>
      <c r="J22" s="4">
        <v>1</v>
      </c>
      <c r="K22" s="4" t="s">
        <v>29</v>
      </c>
      <c r="L22" s="4">
        <v>160</v>
      </c>
      <c r="M22" s="4">
        <v>160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44505</v>
      </c>
      <c r="S22" s="5">
        <v>44511</v>
      </c>
      <c r="T22" s="4" t="s">
        <v>33</v>
      </c>
      <c r="U22" s="4">
        <v>160</v>
      </c>
      <c r="V22" s="4">
        <v>0</v>
      </c>
      <c r="W22" s="4">
        <v>0</v>
      </c>
      <c r="X22" s="4">
        <v>2289971</v>
      </c>
      <c r="Y22" s="4">
        <v>71499566</v>
      </c>
    </row>
    <row r="23" s="4" customFormat="1" spans="1:25">
      <c r="A23" s="4">
        <v>16747112564</v>
      </c>
      <c r="B23" s="4" t="s">
        <v>25</v>
      </c>
      <c r="C23" s="4" t="s">
        <v>26</v>
      </c>
      <c r="D23" s="4" t="s">
        <v>87</v>
      </c>
      <c r="E23" s="4" t="s">
        <v>49</v>
      </c>
      <c r="F23" s="5">
        <v>44507</v>
      </c>
      <c r="G23" s="5">
        <v>44508</v>
      </c>
      <c r="H23" s="4">
        <v>1</v>
      </c>
      <c r="I23" s="4">
        <v>1</v>
      </c>
      <c r="J23" s="4">
        <v>1</v>
      </c>
      <c r="K23" s="4" t="s">
        <v>29</v>
      </c>
      <c r="L23" s="4">
        <v>147</v>
      </c>
      <c r="M23" s="4">
        <v>147</v>
      </c>
      <c r="N23" s="4" t="s">
        <v>88</v>
      </c>
      <c r="O23" s="4" t="s">
        <v>31</v>
      </c>
      <c r="P23" s="4" t="s">
        <v>32</v>
      </c>
      <c r="Q23" s="4">
        <v>0</v>
      </c>
      <c r="R23" s="6">
        <v>44506</v>
      </c>
      <c r="S23" s="5">
        <v>44511</v>
      </c>
      <c r="T23" s="4" t="s">
        <v>33</v>
      </c>
      <c r="U23" s="4">
        <v>147</v>
      </c>
      <c r="V23" s="4">
        <v>0</v>
      </c>
      <c r="W23" s="4">
        <v>0</v>
      </c>
      <c r="X23" s="4">
        <v>2291001</v>
      </c>
      <c r="Y23" s="4">
        <v>2609719</v>
      </c>
    </row>
    <row r="24" s="4" customFormat="1" spans="1:25">
      <c r="A24" s="4">
        <v>16749290338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44507</v>
      </c>
      <c r="G24" s="5">
        <v>44508</v>
      </c>
      <c r="H24" s="4">
        <v>1</v>
      </c>
      <c r="I24" s="4">
        <v>1</v>
      </c>
      <c r="J24" s="4">
        <v>1</v>
      </c>
      <c r="K24" s="4" t="s">
        <v>29</v>
      </c>
      <c r="L24" s="4">
        <v>64</v>
      </c>
      <c r="M24" s="4">
        <v>64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44506</v>
      </c>
      <c r="S24" s="5">
        <v>44511</v>
      </c>
      <c r="T24" s="4" t="s">
        <v>33</v>
      </c>
      <c r="U24" s="4">
        <v>64</v>
      </c>
      <c r="V24" s="4">
        <v>0</v>
      </c>
      <c r="W24" s="4">
        <v>0</v>
      </c>
      <c r="X24" s="4"/>
      <c r="Y24" s="4">
        <v>1853953182</v>
      </c>
    </row>
    <row r="25" s="4" customFormat="1" spans="1:24">
      <c r="A25" s="4">
        <v>16749998265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44507</v>
      </c>
      <c r="G25" s="5">
        <v>44508</v>
      </c>
      <c r="H25" s="4">
        <v>1</v>
      </c>
      <c r="I25" s="4">
        <v>1</v>
      </c>
      <c r="J25" s="4">
        <v>1</v>
      </c>
      <c r="K25" s="4" t="s">
        <v>29</v>
      </c>
      <c r="L25" s="4">
        <v>196</v>
      </c>
      <c r="M25" s="4">
        <v>196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44506</v>
      </c>
      <c r="S25" s="5">
        <v>44511</v>
      </c>
      <c r="T25" s="4" t="s">
        <v>33</v>
      </c>
      <c r="U25" s="4">
        <v>196</v>
      </c>
      <c r="V25" s="4">
        <v>0</v>
      </c>
      <c r="W25" s="4">
        <v>0</v>
      </c>
      <c r="X25" s="4">
        <v>2291628</v>
      </c>
    </row>
    <row r="26" s="4" customFormat="1" spans="1:25">
      <c r="A26" s="4">
        <v>16750444445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44507</v>
      </c>
      <c r="G26" s="5">
        <v>44508</v>
      </c>
      <c r="H26" s="4">
        <v>1</v>
      </c>
      <c r="I26" s="4">
        <v>1</v>
      </c>
      <c r="J26" s="4">
        <v>1</v>
      </c>
      <c r="K26" s="4" t="s">
        <v>29</v>
      </c>
      <c r="L26" s="4">
        <v>183</v>
      </c>
      <c r="M26" s="4">
        <v>183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44506</v>
      </c>
      <c r="S26" s="5">
        <v>44511</v>
      </c>
      <c r="T26" s="4" t="s">
        <v>33</v>
      </c>
      <c r="U26" s="4">
        <v>183</v>
      </c>
      <c r="V26" s="4">
        <v>0</v>
      </c>
      <c r="W26" s="4">
        <v>0</v>
      </c>
      <c r="X26" s="4">
        <v>2291758</v>
      </c>
      <c r="Y26" s="4">
        <v>72866244</v>
      </c>
    </row>
    <row r="27" s="4" customFormat="1" spans="1:25">
      <c r="A27" s="4">
        <v>16751134413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44507</v>
      </c>
      <c r="G27" s="5">
        <v>44508</v>
      </c>
      <c r="H27" s="4">
        <v>1</v>
      </c>
      <c r="I27" s="4">
        <v>1</v>
      </c>
      <c r="J27" s="4">
        <v>1</v>
      </c>
      <c r="K27" s="4" t="s">
        <v>29</v>
      </c>
      <c r="L27" s="4">
        <v>60</v>
      </c>
      <c r="M27" s="4">
        <v>60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44507</v>
      </c>
      <c r="S27" s="5">
        <v>44511</v>
      </c>
      <c r="T27" s="4" t="s">
        <v>33</v>
      </c>
      <c r="U27" s="4">
        <v>60</v>
      </c>
      <c r="V27" s="4">
        <v>0</v>
      </c>
      <c r="W27" s="4">
        <v>0</v>
      </c>
      <c r="X27" s="4">
        <v>2291949</v>
      </c>
      <c r="Y27" s="4">
        <v>1854230257</v>
      </c>
    </row>
    <row r="28" s="4" customFormat="1" spans="1:25">
      <c r="A28" s="4">
        <v>16751334087</v>
      </c>
      <c r="B28" s="4" t="s">
        <v>25</v>
      </c>
      <c r="C28" s="4" t="s">
        <v>26</v>
      </c>
      <c r="D28" s="4" t="s">
        <v>101</v>
      </c>
      <c r="E28" s="4" t="s">
        <v>55</v>
      </c>
      <c r="F28" s="5">
        <v>44507</v>
      </c>
      <c r="G28" s="5">
        <v>44508</v>
      </c>
      <c r="H28" s="4">
        <v>1</v>
      </c>
      <c r="I28" s="4">
        <v>1</v>
      </c>
      <c r="J28" s="4">
        <v>1</v>
      </c>
      <c r="K28" s="4" t="s">
        <v>29</v>
      </c>
      <c r="L28" s="4">
        <v>221</v>
      </c>
      <c r="M28" s="4">
        <v>221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44507</v>
      </c>
      <c r="S28" s="5">
        <v>44511</v>
      </c>
      <c r="T28" s="4" t="s">
        <v>33</v>
      </c>
      <c r="U28" s="4">
        <v>221</v>
      </c>
      <c r="V28" s="4">
        <v>0</v>
      </c>
      <c r="W28" s="4">
        <v>0</v>
      </c>
      <c r="X28" s="4">
        <v>2291999</v>
      </c>
      <c r="Y28" s="4" t="s">
        <v>103</v>
      </c>
    </row>
    <row r="29" s="4" customFormat="1" spans="1:25">
      <c r="A29" s="4">
        <v>16747112564</v>
      </c>
      <c r="B29" s="4" t="s">
        <v>25</v>
      </c>
      <c r="C29" s="4" t="s">
        <v>104</v>
      </c>
      <c r="D29" s="4" t="s">
        <v>87</v>
      </c>
      <c r="E29" s="4" t="s">
        <v>49</v>
      </c>
      <c r="F29" s="5">
        <v>44507</v>
      </c>
      <c r="G29" s="5">
        <v>44508</v>
      </c>
      <c r="H29" s="4">
        <v>1</v>
      </c>
      <c r="I29" s="4">
        <v>1</v>
      </c>
      <c r="J29" s="4">
        <v>1</v>
      </c>
      <c r="K29" s="4" t="s">
        <v>29</v>
      </c>
      <c r="L29" s="4">
        <v>-132.29</v>
      </c>
      <c r="M29" s="4">
        <v>-132.29</v>
      </c>
      <c r="N29" s="4" t="s">
        <v>88</v>
      </c>
      <c r="O29" s="4" t="s">
        <v>31</v>
      </c>
      <c r="P29" s="4" t="s">
        <v>32</v>
      </c>
      <c r="Q29" s="4">
        <v>0</v>
      </c>
      <c r="R29" s="6">
        <v>44506</v>
      </c>
      <c r="S29" s="5">
        <v>44511</v>
      </c>
      <c r="T29" s="4" t="s">
        <v>33</v>
      </c>
      <c r="U29" s="4">
        <v>-132.29</v>
      </c>
      <c r="V29" s="4">
        <v>0</v>
      </c>
      <c r="W29" s="4">
        <v>0</v>
      </c>
      <c r="X29" s="4">
        <v>2291001</v>
      </c>
      <c r="Y29" s="4">
        <v>2609719</v>
      </c>
    </row>
    <row r="30" s="4" customFormat="1" spans="1:24">
      <c r="A30" s="4">
        <v>16751895881</v>
      </c>
      <c r="B30" s="4" t="s">
        <v>25</v>
      </c>
      <c r="C30" s="4" t="s">
        <v>26</v>
      </c>
      <c r="D30" s="4" t="s">
        <v>105</v>
      </c>
      <c r="E30" s="4" t="s">
        <v>106</v>
      </c>
      <c r="F30" s="5">
        <v>44507</v>
      </c>
      <c r="G30" s="5">
        <v>44508</v>
      </c>
      <c r="H30" s="4">
        <v>1</v>
      </c>
      <c r="I30" s="4">
        <v>1</v>
      </c>
      <c r="J30" s="4">
        <v>1</v>
      </c>
      <c r="K30" s="4" t="s">
        <v>29</v>
      </c>
      <c r="L30" s="4">
        <v>30</v>
      </c>
      <c r="M30" s="4">
        <v>30</v>
      </c>
      <c r="N30" s="4" t="s">
        <v>107</v>
      </c>
      <c r="O30" s="4" t="s">
        <v>31</v>
      </c>
      <c r="P30" s="4" t="s">
        <v>32</v>
      </c>
      <c r="Q30" s="4">
        <v>0</v>
      </c>
      <c r="R30" s="6">
        <v>44507</v>
      </c>
      <c r="S30" s="5">
        <v>44511</v>
      </c>
      <c r="T30" s="4" t="s">
        <v>33</v>
      </c>
      <c r="U30" s="4">
        <v>30</v>
      </c>
      <c r="V30" s="4">
        <v>0</v>
      </c>
      <c r="W30" s="4">
        <v>0</v>
      </c>
      <c r="X30" s="4">
        <v>2292138</v>
      </c>
    </row>
    <row r="31" s="4" customFormat="1" spans="1:24">
      <c r="A31" s="4">
        <v>16726470976</v>
      </c>
      <c r="B31" s="4" t="s">
        <v>25</v>
      </c>
      <c r="C31" s="4" t="s">
        <v>34</v>
      </c>
      <c r="D31" s="4" t="s">
        <v>69</v>
      </c>
      <c r="E31" s="4" t="s">
        <v>70</v>
      </c>
      <c r="F31" s="5">
        <v>44507</v>
      </c>
      <c r="G31" s="5">
        <v>44508</v>
      </c>
      <c r="H31" s="4">
        <v>1</v>
      </c>
      <c r="I31" s="4">
        <v>1</v>
      </c>
      <c r="J31" s="4">
        <v>1</v>
      </c>
      <c r="K31" s="4" t="s">
        <v>29</v>
      </c>
      <c r="L31" s="4">
        <v>-59</v>
      </c>
      <c r="M31" s="4">
        <v>-59</v>
      </c>
      <c r="N31" s="4" t="s">
        <v>71</v>
      </c>
      <c r="O31" s="4" t="s">
        <v>31</v>
      </c>
      <c r="P31" s="4" t="s">
        <v>32</v>
      </c>
      <c r="Q31" s="4">
        <v>0</v>
      </c>
      <c r="R31" s="6">
        <v>44502</v>
      </c>
      <c r="S31" s="5">
        <v>44511</v>
      </c>
      <c r="T31" s="4" t="s">
        <v>33</v>
      </c>
      <c r="U31" s="4">
        <v>-59</v>
      </c>
      <c r="V31" s="4">
        <v>0</v>
      </c>
      <c r="W31" s="4">
        <v>0</v>
      </c>
      <c r="X31" s="4">
        <v>2287825</v>
      </c>
    </row>
    <row r="32" s="4" customFormat="1" spans="1:24">
      <c r="A32" s="4">
        <v>16752108585</v>
      </c>
      <c r="B32" s="4" t="s">
        <v>25</v>
      </c>
      <c r="C32" s="4" t="s">
        <v>26</v>
      </c>
      <c r="D32" s="4" t="s">
        <v>108</v>
      </c>
      <c r="E32" s="4" t="s">
        <v>52</v>
      </c>
      <c r="F32" s="5">
        <v>44507</v>
      </c>
      <c r="G32" s="5">
        <v>44508</v>
      </c>
      <c r="H32" s="4">
        <v>1</v>
      </c>
      <c r="I32" s="4">
        <v>1</v>
      </c>
      <c r="J32" s="4">
        <v>1</v>
      </c>
      <c r="K32" s="4" t="s">
        <v>29</v>
      </c>
      <c r="L32" s="4">
        <v>150</v>
      </c>
      <c r="M32" s="4">
        <v>150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44507</v>
      </c>
      <c r="S32" s="5">
        <v>44511</v>
      </c>
      <c r="T32" s="4" t="s">
        <v>33</v>
      </c>
      <c r="U32" s="4">
        <v>150</v>
      </c>
      <c r="V32" s="4">
        <v>0</v>
      </c>
      <c r="W32" s="4">
        <v>0</v>
      </c>
      <c r="X32" s="4">
        <v>2292181</v>
      </c>
    </row>
    <row r="33" s="4" customFormat="1" spans="1:25">
      <c r="A33" s="4">
        <v>16752227250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44507</v>
      </c>
      <c r="G33" s="5">
        <v>44508</v>
      </c>
      <c r="H33" s="4">
        <v>1</v>
      </c>
      <c r="I33" s="4">
        <v>1</v>
      </c>
      <c r="J33" s="4">
        <v>1</v>
      </c>
      <c r="K33" s="4" t="s">
        <v>29</v>
      </c>
      <c r="L33" s="4">
        <v>39</v>
      </c>
      <c r="M33" s="4">
        <v>39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44507</v>
      </c>
      <c r="S33" s="5">
        <v>44511</v>
      </c>
      <c r="T33" s="4" t="s">
        <v>33</v>
      </c>
      <c r="U33" s="4">
        <v>39</v>
      </c>
      <c r="V33" s="4">
        <v>0</v>
      </c>
      <c r="W33" s="4">
        <v>0</v>
      </c>
      <c r="X33" s="4"/>
      <c r="Y33" s="4">
        <v>1654</v>
      </c>
    </row>
    <row r="34" s="4" customFormat="1" spans="1:24">
      <c r="A34" s="4">
        <v>16752495229</v>
      </c>
      <c r="B34" s="4" t="s">
        <v>25</v>
      </c>
      <c r="C34" s="4" t="s">
        <v>26</v>
      </c>
      <c r="D34" s="4" t="s">
        <v>108</v>
      </c>
      <c r="E34" s="4" t="s">
        <v>113</v>
      </c>
      <c r="F34" s="5">
        <v>44507</v>
      </c>
      <c r="G34" s="5">
        <v>44508</v>
      </c>
      <c r="H34" s="4">
        <v>1</v>
      </c>
      <c r="I34" s="4">
        <v>1</v>
      </c>
      <c r="J34" s="4">
        <v>1</v>
      </c>
      <c r="K34" s="4" t="s">
        <v>29</v>
      </c>
      <c r="L34" s="4">
        <v>150</v>
      </c>
      <c r="M34" s="4">
        <v>150</v>
      </c>
      <c r="N34" s="4" t="s">
        <v>114</v>
      </c>
      <c r="O34" s="4" t="s">
        <v>31</v>
      </c>
      <c r="P34" s="4" t="s">
        <v>32</v>
      </c>
      <c r="Q34" s="4">
        <v>0</v>
      </c>
      <c r="R34" s="6">
        <v>44507</v>
      </c>
      <c r="S34" s="5">
        <v>44511</v>
      </c>
      <c r="T34" s="4" t="s">
        <v>33</v>
      </c>
      <c r="U34" s="4">
        <v>150</v>
      </c>
      <c r="V34" s="4">
        <v>0</v>
      </c>
      <c r="W34" s="4">
        <v>0</v>
      </c>
      <c r="X34" s="4">
        <v>2292305</v>
      </c>
    </row>
    <row r="35" s="4" customFormat="1" spans="1:24">
      <c r="A35" s="4">
        <v>16753919096</v>
      </c>
      <c r="B35" s="4" t="s">
        <v>25</v>
      </c>
      <c r="C35" s="4" t="s">
        <v>26</v>
      </c>
      <c r="D35" s="4" t="s">
        <v>115</v>
      </c>
      <c r="E35" s="4" t="s">
        <v>116</v>
      </c>
      <c r="F35" s="5">
        <v>44507</v>
      </c>
      <c r="G35" s="5">
        <v>44508</v>
      </c>
      <c r="H35" s="4">
        <v>1</v>
      </c>
      <c r="I35" s="4">
        <v>1</v>
      </c>
      <c r="J35" s="4">
        <v>1</v>
      </c>
      <c r="K35" s="4" t="s">
        <v>29</v>
      </c>
      <c r="L35" s="4">
        <v>72</v>
      </c>
      <c r="M35" s="4">
        <v>72</v>
      </c>
      <c r="N35" s="4" t="s">
        <v>117</v>
      </c>
      <c r="O35" s="4" t="s">
        <v>31</v>
      </c>
      <c r="P35" s="4" t="s">
        <v>32</v>
      </c>
      <c r="Q35" s="4">
        <v>0</v>
      </c>
      <c r="R35" s="6">
        <v>44507</v>
      </c>
      <c r="S35" s="5">
        <v>44511</v>
      </c>
      <c r="T35" s="4" t="s">
        <v>33</v>
      </c>
      <c r="U35" s="4">
        <v>72</v>
      </c>
      <c r="V35" s="4">
        <v>0</v>
      </c>
      <c r="W35" s="4">
        <v>0</v>
      </c>
      <c r="X35" s="4">
        <v>2292369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topLeftCell="A4" workbookViewId="0">
      <selection activeCell="A40" sqref="A40:A42"/>
    </sheetView>
  </sheetViews>
  <sheetFormatPr defaultColWidth="9" defaultRowHeight="13.5"/>
  <cols>
    <col min="1" max="1" width="12.62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hidden="1" spans="1:9">
      <c r="A2" s="4">
        <v>15965659557</v>
      </c>
      <c r="B2" s="5">
        <v>44507</v>
      </c>
      <c r="C2" s="5">
        <v>44508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16055514949</v>
      </c>
      <c r="B3" s="5">
        <v>44506</v>
      </c>
      <c r="C3" s="5">
        <v>44508</v>
      </c>
      <c r="D3" s="4">
        <v>164</v>
      </c>
      <c r="E3" s="4" t="str">
        <f>VLOOKUP(A3,HOP!A:L,12,0)</f>
        <v>164.00</v>
      </c>
      <c r="F3" s="4" t="str">
        <f>VLOOKUP(A3,HOP!A:C,3,0)</f>
        <v>2221358</v>
      </c>
      <c r="G3" s="4">
        <f t="shared" ref="G3:G32" si="0">D3-E3</f>
        <v>0</v>
      </c>
      <c r="H3" s="4" t="str">
        <f t="shared" ref="H3:H32" si="1">$H$1&amp;F3</f>
        <v>，2221358</v>
      </c>
      <c r="I3" s="4" t="str">
        <f>VLOOKUP(A3,HOP!A:T,20,0)</f>
        <v>直连</v>
      </c>
    </row>
    <row r="4" s="4" customFormat="1" spans="1:9">
      <c r="A4" s="4">
        <v>16419882163</v>
      </c>
      <c r="B4" s="5">
        <v>44506</v>
      </c>
      <c r="C4" s="5">
        <v>44508</v>
      </c>
      <c r="D4" s="4">
        <v>266</v>
      </c>
      <c r="E4" s="4" t="str">
        <f>VLOOKUP(A4,HOP!A:L,12,0)</f>
        <v>266.00</v>
      </c>
      <c r="F4" s="4" t="str">
        <f>VLOOKUP(A4,HOP!A:C,3,0)</f>
        <v>2270132</v>
      </c>
      <c r="G4" s="4">
        <f t="shared" si="0"/>
        <v>0</v>
      </c>
      <c r="H4" s="4" t="str">
        <f t="shared" si="1"/>
        <v>，2270132</v>
      </c>
      <c r="I4" s="4" t="str">
        <f>VLOOKUP(A4,HOP!A:T,20,0)</f>
        <v>直连</v>
      </c>
    </row>
    <row r="5" s="4" customFormat="1" spans="1:9">
      <c r="A5" s="4">
        <v>16602236276</v>
      </c>
      <c r="B5" s="5">
        <v>44504</v>
      </c>
      <c r="C5" s="5">
        <v>44508</v>
      </c>
      <c r="D5" s="4">
        <v>522</v>
      </c>
      <c r="E5" s="4" t="str">
        <f>VLOOKUP(A5,HOP!A:L,12,0)</f>
        <v>522.00</v>
      </c>
      <c r="F5" s="4" t="str">
        <f>VLOOKUP(A5,HOP!A:C,3,0)</f>
        <v>2280442</v>
      </c>
      <c r="G5" s="4">
        <f t="shared" si="0"/>
        <v>0</v>
      </c>
      <c r="H5" s="4" t="str">
        <f t="shared" si="1"/>
        <v>，2280442</v>
      </c>
      <c r="I5" s="4" t="str">
        <f>VLOOKUP(A5,HOP!A:T,20,0)</f>
        <v>直连</v>
      </c>
    </row>
    <row r="6" s="4" customFormat="1" spans="1:9">
      <c r="A6" s="4">
        <v>16623968423</v>
      </c>
      <c r="B6" s="5">
        <v>44501</v>
      </c>
      <c r="C6" s="5">
        <v>44508</v>
      </c>
      <c r="D6" s="4">
        <v>462</v>
      </c>
      <c r="E6" s="4" t="str">
        <f>VLOOKUP(A6,HOP!A:L,12,0)</f>
        <v>462.00</v>
      </c>
      <c r="F6" s="4" t="str">
        <f>VLOOKUP(A6,HOP!A:C,3,0)</f>
        <v>2281386</v>
      </c>
      <c r="G6" s="4">
        <f t="shared" si="0"/>
        <v>0</v>
      </c>
      <c r="H6" s="4" t="str">
        <f t="shared" si="1"/>
        <v>，2281386</v>
      </c>
      <c r="I6" s="4" t="str">
        <f>VLOOKUP(A6,HOP!A:T,20,0)</f>
        <v>直连</v>
      </c>
    </row>
    <row r="7" s="4" customFormat="1" spans="1:9">
      <c r="A7" s="4">
        <v>16671734277</v>
      </c>
      <c r="B7" s="5">
        <v>44505</v>
      </c>
      <c r="C7" s="5">
        <v>44508</v>
      </c>
      <c r="D7" s="4">
        <v>378</v>
      </c>
      <c r="E7" s="4" t="str">
        <f>VLOOKUP(A7,HOP!A:L,12,0)</f>
        <v>378.00</v>
      </c>
      <c r="F7" s="4" t="str">
        <f>VLOOKUP(A7,HOP!A:C,3,0)</f>
        <v>2283977</v>
      </c>
      <c r="G7" s="4">
        <f t="shared" si="0"/>
        <v>0</v>
      </c>
      <c r="H7" s="4" t="str">
        <f t="shared" si="1"/>
        <v>，2283977</v>
      </c>
      <c r="I7" s="4" t="str">
        <f>VLOOKUP(A7,HOP!A:T,20,0)</f>
        <v>直连</v>
      </c>
    </row>
    <row r="8" s="4" customFormat="1" spans="1:9">
      <c r="A8" s="4">
        <v>16677159281</v>
      </c>
      <c r="B8" s="5">
        <v>44507</v>
      </c>
      <c r="C8" s="5">
        <v>44508</v>
      </c>
      <c r="D8" s="4">
        <v>119</v>
      </c>
      <c r="E8" s="4" t="str">
        <f>VLOOKUP(A8,HOP!A:L,12,0)</f>
        <v>119.00</v>
      </c>
      <c r="F8" s="4" t="str">
        <f>VLOOKUP(A8,HOP!A:C,3,0)</f>
        <v>2284026</v>
      </c>
      <c r="G8" s="4">
        <f t="shared" si="0"/>
        <v>0</v>
      </c>
      <c r="H8" s="4" t="str">
        <f t="shared" si="1"/>
        <v>，2284026</v>
      </c>
      <c r="I8" s="4" t="str">
        <f>VLOOKUP(A8,HOP!A:T,20,0)</f>
        <v>直连</v>
      </c>
    </row>
    <row r="9" s="4" customFormat="1" spans="1:9">
      <c r="A9" s="4">
        <v>16682430854</v>
      </c>
      <c r="B9" s="5">
        <v>44507</v>
      </c>
      <c r="C9" s="5">
        <v>44508</v>
      </c>
      <c r="D9" s="4">
        <v>236</v>
      </c>
      <c r="E9" s="4" t="str">
        <f>VLOOKUP(A9,HOP!A:L,12,0)</f>
        <v>236.00</v>
      </c>
      <c r="F9" s="4" t="str">
        <f>VLOOKUP(A9,HOP!A:C,3,0)</f>
        <v>2284557</v>
      </c>
      <c r="G9" s="4">
        <f t="shared" si="0"/>
        <v>0</v>
      </c>
      <c r="H9" s="4" t="str">
        <f t="shared" si="1"/>
        <v>，2284557</v>
      </c>
      <c r="I9" s="4" t="str">
        <f>VLOOKUP(A9,HOP!A:T,20,0)</f>
        <v>直连</v>
      </c>
    </row>
    <row r="10" s="4" customFormat="1" spans="1:9">
      <c r="A10" s="4">
        <v>16691238735</v>
      </c>
      <c r="B10" s="5">
        <v>44506</v>
      </c>
      <c r="C10" s="5">
        <v>44508</v>
      </c>
      <c r="D10" s="4">
        <v>206</v>
      </c>
      <c r="E10" s="4" t="str">
        <f>VLOOKUP(A10,HOP!A:L,12,0)</f>
        <v>206.00</v>
      </c>
      <c r="F10" s="4" t="str">
        <f>VLOOKUP(A10,HOP!A:C,3,0)</f>
        <v>2284950</v>
      </c>
      <c r="G10" s="4">
        <f t="shared" si="0"/>
        <v>0</v>
      </c>
      <c r="H10" s="4" t="str">
        <f t="shared" si="1"/>
        <v>，2284950</v>
      </c>
      <c r="I10" s="4" t="str">
        <f>VLOOKUP(A10,HOP!A:T,20,0)</f>
        <v>直连</v>
      </c>
    </row>
    <row r="11" s="4" customFormat="1" spans="1:9">
      <c r="A11" s="4">
        <v>16703266486</v>
      </c>
      <c r="B11" s="5">
        <v>44501</v>
      </c>
      <c r="C11" s="5">
        <v>44508</v>
      </c>
      <c r="D11" s="4">
        <v>1715</v>
      </c>
      <c r="E11" s="4" t="str">
        <f>VLOOKUP(A11,HOP!A:L,12,0)</f>
        <v>1715.00</v>
      </c>
      <c r="F11" s="4" t="str">
        <f>VLOOKUP(A11,HOP!A:C,3,0)</f>
        <v>2285843</v>
      </c>
      <c r="G11" s="4">
        <f t="shared" si="0"/>
        <v>0</v>
      </c>
      <c r="H11" s="4" t="str">
        <f t="shared" si="1"/>
        <v>，2285843</v>
      </c>
      <c r="I11" s="4" t="str">
        <f>VLOOKUP(A11,HOP!A:T,20,0)</f>
        <v>直连</v>
      </c>
    </row>
    <row r="12" s="4" customFormat="1" spans="1:9">
      <c r="A12" s="4">
        <v>16721020123</v>
      </c>
      <c r="B12" s="5">
        <v>44507</v>
      </c>
      <c r="C12" s="5">
        <v>44508</v>
      </c>
      <c r="D12" s="4">
        <v>39</v>
      </c>
      <c r="E12" s="4" t="str">
        <f>VLOOKUP(A12,HOP!A:L,12,0)</f>
        <v>39.00</v>
      </c>
      <c r="F12" s="4" t="str">
        <f>VLOOKUP(A12,HOP!A:C,3,0)</f>
        <v>2287065</v>
      </c>
      <c r="G12" s="4">
        <f t="shared" si="0"/>
        <v>0</v>
      </c>
      <c r="H12" s="4" t="str">
        <f t="shared" si="1"/>
        <v>，2287065</v>
      </c>
      <c r="I12" s="4" t="str">
        <f>VLOOKUP(A12,HOP!A:T,20,0)</f>
        <v>直连</v>
      </c>
    </row>
    <row r="13" s="4" customFormat="1" spans="1:9">
      <c r="A13" s="4">
        <v>16723269611</v>
      </c>
      <c r="B13" s="5">
        <v>44506</v>
      </c>
      <c r="C13" s="5">
        <v>44508</v>
      </c>
      <c r="D13" s="4">
        <v>92</v>
      </c>
      <c r="E13" s="4" t="str">
        <f>VLOOKUP(A13,HOP!A:L,12,0)</f>
        <v>92.00</v>
      </c>
      <c r="F13" s="4" t="str">
        <f>VLOOKUP(A13,HOP!A:C,3,0)</f>
        <v>2287279</v>
      </c>
      <c r="G13" s="4">
        <f t="shared" si="0"/>
        <v>0</v>
      </c>
      <c r="H13" s="4" t="str">
        <f t="shared" si="1"/>
        <v>，2287279</v>
      </c>
      <c r="I13" s="4" t="str">
        <f>VLOOKUP(A13,HOP!A:T,20,0)</f>
        <v>直连</v>
      </c>
    </row>
    <row r="14" s="4" customFormat="1" spans="1:9">
      <c r="A14" s="4">
        <v>16725284553</v>
      </c>
      <c r="B14" s="5">
        <v>44505</v>
      </c>
      <c r="C14" s="5">
        <v>44508</v>
      </c>
      <c r="D14" s="4">
        <v>447</v>
      </c>
      <c r="E14" s="4" t="str">
        <f>VLOOKUP(A14,HOP!A:L,12,0)</f>
        <v>447.00</v>
      </c>
      <c r="F14" s="4" t="str">
        <f>VLOOKUP(A14,HOP!A:C,3,0)</f>
        <v>2287637</v>
      </c>
      <c r="G14" s="4">
        <f t="shared" si="0"/>
        <v>0</v>
      </c>
      <c r="H14" s="4" t="str">
        <f t="shared" si="1"/>
        <v>，2287637</v>
      </c>
      <c r="I14" s="4" t="str">
        <f>VLOOKUP(A14,HOP!A:T,20,0)</f>
        <v>直连</v>
      </c>
    </row>
    <row r="15" s="4" customFormat="1" hidden="1" spans="1:9">
      <c r="A15" s="4">
        <v>16726470976</v>
      </c>
      <c r="B15" s="5">
        <v>44507</v>
      </c>
      <c r="C15" s="5">
        <v>44508</v>
      </c>
      <c r="D15" s="4">
        <v>0</v>
      </c>
      <c r="E15" s="4" t="str">
        <f>VLOOKUP(A15,HOP!A:L,12,0)</f>
        <v>0.00</v>
      </c>
      <c r="F15" s="4" t="str">
        <f>VLOOKUP(A15,HOP!A:C,3,0)</f>
        <v>2287825</v>
      </c>
      <c r="G15" s="4">
        <f t="shared" si="0"/>
        <v>0</v>
      </c>
      <c r="H15" s="4" t="str">
        <f t="shared" si="1"/>
        <v>，2287825</v>
      </c>
      <c r="I15" s="4" t="str">
        <f>VLOOKUP(A15,HOP!A:T,20,0)</f>
        <v>直连</v>
      </c>
    </row>
    <row r="16" s="4" customFormat="1" spans="1:9">
      <c r="A16" s="4">
        <v>16728797224</v>
      </c>
      <c r="B16" s="5">
        <v>44506</v>
      </c>
      <c r="C16" s="5">
        <v>44508</v>
      </c>
      <c r="D16" s="4">
        <v>591</v>
      </c>
      <c r="E16" s="4" t="str">
        <f>VLOOKUP(A16,HOP!A:L,12,0)</f>
        <v>591.00</v>
      </c>
      <c r="F16" s="4" t="str">
        <f>VLOOKUP(A16,HOP!A:C,3,0)</f>
        <v>2288129</v>
      </c>
      <c r="G16" s="4">
        <f t="shared" si="0"/>
        <v>0</v>
      </c>
      <c r="H16" s="4" t="str">
        <f t="shared" si="1"/>
        <v>，2288129</v>
      </c>
      <c r="I16" s="4" t="str">
        <f>VLOOKUP(A16,HOP!A:T,20,0)</f>
        <v>直连</v>
      </c>
    </row>
    <row r="17" s="4" customFormat="1" spans="1:9">
      <c r="A17" s="4">
        <v>16736844099</v>
      </c>
      <c r="B17" s="5">
        <v>44507</v>
      </c>
      <c r="C17" s="5">
        <v>44508</v>
      </c>
      <c r="D17" s="4">
        <v>44</v>
      </c>
      <c r="E17" s="4" t="str">
        <f>VLOOKUP(A17,HOP!A:L,12,0)</f>
        <v>44.00</v>
      </c>
      <c r="F17" s="4" t="str">
        <f>VLOOKUP(A17,HOP!A:C,3,0)</f>
        <v>2288805</v>
      </c>
      <c r="G17" s="4">
        <f t="shared" si="0"/>
        <v>0</v>
      </c>
      <c r="H17" s="4" t="str">
        <f t="shared" si="1"/>
        <v>，2288805</v>
      </c>
      <c r="I17" s="4" t="str">
        <f>VLOOKUP(A17,HOP!A:T,20,0)</f>
        <v>直连</v>
      </c>
    </row>
    <row r="18" s="4" customFormat="1" spans="1:9">
      <c r="A18" s="4">
        <v>16736974828</v>
      </c>
      <c r="B18" s="5">
        <v>44507</v>
      </c>
      <c r="C18" s="5">
        <v>44508</v>
      </c>
      <c r="D18" s="4">
        <v>124</v>
      </c>
      <c r="E18" s="4" t="str">
        <f>VLOOKUP(A18,HOP!A:L,12,0)</f>
        <v>124.00</v>
      </c>
      <c r="F18" s="4" t="str">
        <f>VLOOKUP(A18,HOP!A:C,3,0)</f>
        <v>2288820</v>
      </c>
      <c r="G18" s="4">
        <f t="shared" si="0"/>
        <v>0</v>
      </c>
      <c r="H18" s="4" t="str">
        <f t="shared" si="1"/>
        <v>，2288820</v>
      </c>
      <c r="I18" s="4" t="str">
        <f>VLOOKUP(A18,HOP!A:T,20,0)</f>
        <v>直连</v>
      </c>
    </row>
    <row r="19" s="4" customFormat="1" spans="1:9">
      <c r="A19" s="4">
        <v>16737224312</v>
      </c>
      <c r="B19" s="5">
        <v>44505</v>
      </c>
      <c r="C19" s="5">
        <v>44508</v>
      </c>
      <c r="D19" s="4">
        <v>99</v>
      </c>
      <c r="E19" s="4" t="str">
        <f>VLOOKUP(A19,HOP!A:L,12,0)</f>
        <v>99.00</v>
      </c>
      <c r="F19" s="4" t="str">
        <f>VLOOKUP(A19,HOP!A:C,3,0)</f>
        <v>2288857</v>
      </c>
      <c r="G19" s="4">
        <f t="shared" si="0"/>
        <v>0</v>
      </c>
      <c r="H19" s="4" t="str">
        <f t="shared" si="1"/>
        <v>，2288857</v>
      </c>
      <c r="I19" s="4" t="str">
        <f>VLOOKUP(A19,HOP!A:T,20,0)</f>
        <v>直连</v>
      </c>
    </row>
    <row r="20" s="4" customFormat="1" spans="1:9">
      <c r="A20" s="4">
        <v>16739643451</v>
      </c>
      <c r="B20" s="5">
        <v>44505</v>
      </c>
      <c r="C20" s="5">
        <v>44508</v>
      </c>
      <c r="D20" s="4">
        <v>294</v>
      </c>
      <c r="E20" s="4" t="str">
        <f>VLOOKUP(A20,HOP!A:L,12,0)</f>
        <v>294.00</v>
      </c>
      <c r="F20" s="4" t="str">
        <f>VLOOKUP(A20,HOP!A:C,3,0)</f>
        <v>2289511</v>
      </c>
      <c r="G20" s="4">
        <f t="shared" si="0"/>
        <v>0</v>
      </c>
      <c r="H20" s="4" t="str">
        <f t="shared" si="1"/>
        <v>，2289511</v>
      </c>
      <c r="I20" s="4" t="str">
        <f>VLOOKUP(A20,HOP!A:T,20,0)</f>
        <v>直连</v>
      </c>
    </row>
    <row r="21" s="4" customFormat="1" spans="1:9">
      <c r="A21" s="4">
        <v>16741305534</v>
      </c>
      <c r="B21" s="5">
        <v>44507</v>
      </c>
      <c r="C21" s="5">
        <v>44508</v>
      </c>
      <c r="D21" s="4">
        <v>160</v>
      </c>
      <c r="E21" s="4" t="str">
        <f>VLOOKUP(A21,HOP!A:L,12,0)</f>
        <v>160.00</v>
      </c>
      <c r="F21" s="4" t="str">
        <f>VLOOKUP(A21,HOP!A:C,3,0)</f>
        <v>2289971</v>
      </c>
      <c r="G21" s="4">
        <f t="shared" si="0"/>
        <v>0</v>
      </c>
      <c r="H21" s="4" t="str">
        <f t="shared" si="1"/>
        <v>，2289971</v>
      </c>
      <c r="I21" s="4" t="str">
        <f>VLOOKUP(A21,HOP!A:T,20,0)</f>
        <v>直连</v>
      </c>
    </row>
    <row r="22" s="4" customFormat="1" spans="1:9">
      <c r="A22" s="4">
        <v>16747112564</v>
      </c>
      <c r="B22" s="5">
        <v>44507</v>
      </c>
      <c r="C22" s="5">
        <v>44508</v>
      </c>
      <c r="D22" s="4">
        <v>14.71</v>
      </c>
      <c r="E22" s="4" t="str">
        <f>VLOOKUP(A22,HOP!A:L,12,0)</f>
        <v>14.70</v>
      </c>
      <c r="F22" s="4" t="str">
        <f>VLOOKUP(A22,HOP!A:C,3,0)</f>
        <v>2291001</v>
      </c>
      <c r="G22" s="4">
        <f t="shared" si="0"/>
        <v>0.0100000000000016</v>
      </c>
      <c r="H22" s="4" t="str">
        <f t="shared" si="1"/>
        <v>，2291001</v>
      </c>
      <c r="I22" s="4" t="str">
        <f>VLOOKUP(A22,HOP!A:T,20,0)</f>
        <v>直连</v>
      </c>
    </row>
    <row r="23" s="4" customFormat="1" spans="1:9">
      <c r="A23" s="4">
        <v>16749290338</v>
      </c>
      <c r="B23" s="5">
        <v>44507</v>
      </c>
      <c r="C23" s="5">
        <v>44508</v>
      </c>
      <c r="D23" s="4">
        <v>64</v>
      </c>
      <c r="E23" s="4" t="str">
        <f>VLOOKUP(A23,HOP!A:L,12,0)</f>
        <v>64.00</v>
      </c>
      <c r="F23" s="4" t="str">
        <f>VLOOKUP(A23,HOP!A:C,3,0)</f>
        <v>2291434</v>
      </c>
      <c r="G23" s="4">
        <f t="shared" si="0"/>
        <v>0</v>
      </c>
      <c r="H23" s="4" t="str">
        <f t="shared" si="1"/>
        <v>，2291434</v>
      </c>
      <c r="I23" s="4" t="str">
        <f>VLOOKUP(A23,HOP!A:T,20,0)</f>
        <v>直连</v>
      </c>
    </row>
    <row r="24" s="4" customFormat="1" spans="1:9">
      <c r="A24" s="4">
        <v>16749998265</v>
      </c>
      <c r="B24" s="5">
        <v>44507</v>
      </c>
      <c r="C24" s="5">
        <v>44508</v>
      </c>
      <c r="D24" s="4">
        <v>196</v>
      </c>
      <c r="E24" s="4" t="str">
        <f>VLOOKUP(A24,HOP!A:L,12,0)</f>
        <v>196.00</v>
      </c>
      <c r="F24" s="4" t="str">
        <f>VLOOKUP(A24,HOP!A:C,3,0)</f>
        <v>2291628</v>
      </c>
      <c r="G24" s="4">
        <f t="shared" si="0"/>
        <v>0</v>
      </c>
      <c r="H24" s="4" t="str">
        <f t="shared" si="1"/>
        <v>，2291628</v>
      </c>
      <c r="I24" s="4" t="str">
        <f>VLOOKUP(A24,HOP!A:T,20,0)</f>
        <v>直连</v>
      </c>
    </row>
    <row r="25" s="4" customFormat="1" spans="1:9">
      <c r="A25" s="4">
        <v>16750444445</v>
      </c>
      <c r="B25" s="5">
        <v>44507</v>
      </c>
      <c r="C25" s="5">
        <v>44508</v>
      </c>
      <c r="D25" s="4">
        <v>183</v>
      </c>
      <c r="E25" s="4" t="str">
        <f>VLOOKUP(A25,HOP!A:L,12,0)</f>
        <v>183.00</v>
      </c>
      <c r="F25" s="4" t="str">
        <f>VLOOKUP(A25,HOP!A:C,3,0)</f>
        <v>2291758</v>
      </c>
      <c r="G25" s="4">
        <f t="shared" si="0"/>
        <v>0</v>
      </c>
      <c r="H25" s="4" t="str">
        <f t="shared" si="1"/>
        <v>，2291758</v>
      </c>
      <c r="I25" s="4" t="str">
        <f>VLOOKUP(A25,HOP!A:T,20,0)</f>
        <v>直连</v>
      </c>
    </row>
    <row r="26" s="4" customFormat="1" spans="1:9">
      <c r="A26" s="4">
        <v>16751134413</v>
      </c>
      <c r="B26" s="5">
        <v>44507</v>
      </c>
      <c r="C26" s="5">
        <v>44508</v>
      </c>
      <c r="D26" s="4">
        <v>60</v>
      </c>
      <c r="E26" s="4" t="str">
        <f>VLOOKUP(A26,HOP!A:L,12,0)</f>
        <v>60.00</v>
      </c>
      <c r="F26" s="4" t="str">
        <f>VLOOKUP(A26,HOP!A:C,3,0)</f>
        <v>2291949</v>
      </c>
      <c r="G26" s="4">
        <f t="shared" si="0"/>
        <v>0</v>
      </c>
      <c r="H26" s="4" t="str">
        <f t="shared" si="1"/>
        <v>，2291949</v>
      </c>
      <c r="I26" s="4" t="str">
        <f>VLOOKUP(A26,HOP!A:T,20,0)</f>
        <v>直连</v>
      </c>
    </row>
    <row r="27" s="4" customFormat="1" spans="1:9">
      <c r="A27" s="4">
        <v>16751334087</v>
      </c>
      <c r="B27" s="5">
        <v>44507</v>
      </c>
      <c r="C27" s="5">
        <v>44508</v>
      </c>
      <c r="D27" s="4">
        <v>221</v>
      </c>
      <c r="E27" s="4" t="str">
        <f>VLOOKUP(A27,HOP!A:L,12,0)</f>
        <v>221.00</v>
      </c>
      <c r="F27" s="4" t="str">
        <f>VLOOKUP(A27,HOP!A:C,3,0)</f>
        <v>2291999</v>
      </c>
      <c r="G27" s="4">
        <f t="shared" si="0"/>
        <v>0</v>
      </c>
      <c r="H27" s="4" t="str">
        <f t="shared" si="1"/>
        <v>，2291999</v>
      </c>
      <c r="I27" s="4" t="str">
        <f>VLOOKUP(A27,HOP!A:T,20,0)</f>
        <v>直连</v>
      </c>
    </row>
    <row r="28" s="4" customFormat="1" spans="1:9">
      <c r="A28" s="4">
        <v>16751895881</v>
      </c>
      <c r="B28" s="5">
        <v>44507</v>
      </c>
      <c r="C28" s="5">
        <v>44508</v>
      </c>
      <c r="D28" s="4">
        <v>30</v>
      </c>
      <c r="E28" s="4" t="str">
        <f>VLOOKUP(A28,HOP!A:L,12,0)</f>
        <v>30.00</v>
      </c>
      <c r="F28" s="4" t="str">
        <f>VLOOKUP(A28,HOP!A:C,3,0)</f>
        <v>2292138</v>
      </c>
      <c r="G28" s="4">
        <f t="shared" si="0"/>
        <v>0</v>
      </c>
      <c r="H28" s="4" t="str">
        <f t="shared" si="1"/>
        <v>，2292138</v>
      </c>
      <c r="I28" s="4" t="str">
        <f>VLOOKUP(A28,HOP!A:T,20,0)</f>
        <v>直连</v>
      </c>
    </row>
    <row r="29" s="4" customFormat="1" spans="1:9">
      <c r="A29" s="4">
        <v>16752108585</v>
      </c>
      <c r="B29" s="5">
        <v>44507</v>
      </c>
      <c r="C29" s="5">
        <v>44508</v>
      </c>
      <c r="D29" s="4">
        <v>150</v>
      </c>
      <c r="E29" s="4" t="str">
        <f>VLOOKUP(A29,HOP!A:L,12,0)</f>
        <v>150.00</v>
      </c>
      <c r="F29" s="4" t="str">
        <f>VLOOKUP(A29,HOP!A:C,3,0)</f>
        <v>2292181</v>
      </c>
      <c r="G29" s="4">
        <f t="shared" si="0"/>
        <v>0</v>
      </c>
      <c r="H29" s="4" t="str">
        <f t="shared" si="1"/>
        <v>，2292181</v>
      </c>
      <c r="I29" s="4" t="str">
        <f>VLOOKUP(A29,HOP!A:T,20,0)</f>
        <v>直连</v>
      </c>
    </row>
    <row r="30" s="4" customFormat="1" spans="1:9">
      <c r="A30" s="4">
        <v>16752227250</v>
      </c>
      <c r="B30" s="5">
        <v>44507</v>
      </c>
      <c r="C30" s="5">
        <v>44508</v>
      </c>
      <c r="D30" s="4">
        <v>39</v>
      </c>
      <c r="E30" s="4" t="str">
        <f>VLOOKUP(A30,HOP!A:L,12,0)</f>
        <v>39.00</v>
      </c>
      <c r="F30" s="4" t="str">
        <f>VLOOKUP(A30,HOP!A:C,3,0)</f>
        <v>2292210</v>
      </c>
      <c r="G30" s="4">
        <f t="shared" si="0"/>
        <v>0</v>
      </c>
      <c r="H30" s="4" t="str">
        <f t="shared" si="1"/>
        <v>，2292210</v>
      </c>
      <c r="I30" s="4" t="str">
        <f>VLOOKUP(A30,HOP!A:T,20,0)</f>
        <v>直连</v>
      </c>
    </row>
    <row r="31" s="4" customFormat="1" spans="1:9">
      <c r="A31" s="4">
        <v>16752495229</v>
      </c>
      <c r="B31" s="5">
        <v>44507</v>
      </c>
      <c r="C31" s="5">
        <v>44508</v>
      </c>
      <c r="D31" s="4">
        <v>150</v>
      </c>
      <c r="E31" s="4" t="str">
        <f>VLOOKUP(A31,HOP!A:L,12,0)</f>
        <v>150.00</v>
      </c>
      <c r="F31" s="4" t="str">
        <f>VLOOKUP(A31,HOP!A:C,3,0)</f>
        <v>2292305</v>
      </c>
      <c r="G31" s="4">
        <f t="shared" si="0"/>
        <v>0</v>
      </c>
      <c r="H31" s="4" t="str">
        <f t="shared" si="1"/>
        <v>，2292305</v>
      </c>
      <c r="I31" s="4" t="str">
        <f>VLOOKUP(A31,HOP!A:T,20,0)</f>
        <v>直连</v>
      </c>
    </row>
    <row r="32" s="4" customFormat="1" spans="1:9">
      <c r="A32" s="4">
        <v>16753919096</v>
      </c>
      <c r="B32" s="5">
        <v>44507</v>
      </c>
      <c r="C32" s="5">
        <v>44508</v>
      </c>
      <c r="D32" s="4">
        <v>72</v>
      </c>
      <c r="E32" s="4" t="str">
        <f>VLOOKUP(A32,HOP!A:L,12,0)</f>
        <v>72.00</v>
      </c>
      <c r="F32" s="4" t="str">
        <f>VLOOKUP(A32,HOP!A:C,3,0)</f>
        <v>2292369</v>
      </c>
      <c r="G32" s="4">
        <f t="shared" si="0"/>
        <v>0</v>
      </c>
      <c r="H32" s="4" t="str">
        <f t="shared" si="1"/>
        <v>，2292369</v>
      </c>
      <c r="I32" s="4" t="str">
        <f>VLOOKUP(A32,HOP!A:T,20,0)</f>
        <v>直连</v>
      </c>
    </row>
    <row r="34" spans="4:4">
      <c r="D34" s="4">
        <f>SUM(D2:D33)</f>
        <v>7137.71</v>
      </c>
    </row>
    <row r="40" spans="1:1">
      <c r="A40" s="4" t="s">
        <v>119</v>
      </c>
    </row>
    <row r="41" spans="1:1">
      <c r="A41" s="4" t="s">
        <v>120</v>
      </c>
    </row>
    <row r="42" spans="1:1">
      <c r="A42" s="4" t="s">
        <v>121</v>
      </c>
    </row>
  </sheetData>
  <autoFilter ref="A1:XFD34">
    <filterColumn colId="3">
      <filters blank="1">
        <filter val="150"/>
        <filter val="591"/>
        <filter val="92"/>
        <filter val="294"/>
        <filter val="1715"/>
        <filter val="196"/>
        <filter val="99"/>
        <filter val="119"/>
        <filter val="60"/>
        <filter val="160"/>
        <filter val="221"/>
        <filter val="7137.71"/>
        <filter val="462"/>
        <filter val="522"/>
        <filter val="64"/>
        <filter val="124"/>
        <filter val="164"/>
        <filter val="266"/>
        <filter val="30"/>
        <filter val="14.71"/>
        <filter val="72"/>
        <filter val="236"/>
        <filter val="378"/>
        <filter val="39"/>
        <filter val="183"/>
        <filter val="44"/>
        <filter val="206"/>
        <filter val="4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</row>
    <row r="2" s="1" customFormat="1" spans="1:20">
      <c r="A2" s="3">
        <v>15772516286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146</v>
      </c>
      <c r="J2" s="1" t="s">
        <v>29</v>
      </c>
      <c r="K2" s="1" t="s">
        <v>147</v>
      </c>
      <c r="L2" s="1" t="s">
        <v>147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</row>
    <row r="3" s="1" customFormat="1" spans="1:20">
      <c r="A3" s="3">
        <v>16055514949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  <c r="G3" s="1" t="s">
        <v>144</v>
      </c>
      <c r="H3" s="1" t="s">
        <v>145</v>
      </c>
      <c r="I3" s="1" t="s">
        <v>160</v>
      </c>
      <c r="J3" s="1" t="s">
        <v>29</v>
      </c>
      <c r="K3" s="1" t="s">
        <v>161</v>
      </c>
      <c r="L3" s="1" t="s">
        <v>161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162</v>
      </c>
      <c r="R3" s="1" t="s">
        <v>152</v>
      </c>
      <c r="S3" s="1" t="s">
        <v>153</v>
      </c>
      <c r="T3" s="1" t="s">
        <v>154</v>
      </c>
    </row>
    <row r="4" s="1" customFormat="1" spans="1:20">
      <c r="A4" s="3">
        <v>16419882163</v>
      </c>
      <c r="B4" s="1" t="s">
        <v>163</v>
      </c>
      <c r="C4" s="1" t="s">
        <v>164</v>
      </c>
      <c r="D4" s="1" t="s">
        <v>165</v>
      </c>
      <c r="E4" s="1" t="s">
        <v>166</v>
      </c>
      <c r="F4" s="1" t="s">
        <v>159</v>
      </c>
      <c r="G4" s="1" t="s">
        <v>144</v>
      </c>
      <c r="H4" s="1" t="s">
        <v>145</v>
      </c>
      <c r="I4" s="1" t="s">
        <v>167</v>
      </c>
      <c r="J4" s="1" t="s">
        <v>29</v>
      </c>
      <c r="K4" s="1" t="s">
        <v>168</v>
      </c>
      <c r="L4" s="1" t="s">
        <v>168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169</v>
      </c>
      <c r="R4" s="1" t="s">
        <v>152</v>
      </c>
      <c r="S4" s="1" t="s">
        <v>153</v>
      </c>
      <c r="T4" s="1" t="s">
        <v>154</v>
      </c>
    </row>
    <row r="5" s="1" customFormat="1" spans="1:20">
      <c r="A5" s="3">
        <v>16602236276</v>
      </c>
      <c r="B5" s="1" t="s">
        <v>170</v>
      </c>
      <c r="C5" s="1" t="s">
        <v>171</v>
      </c>
      <c r="D5" s="1" t="s">
        <v>165</v>
      </c>
      <c r="E5" s="1" t="s">
        <v>172</v>
      </c>
      <c r="F5" s="1" t="s">
        <v>173</v>
      </c>
      <c r="G5" s="1" t="s">
        <v>144</v>
      </c>
      <c r="H5" s="1" t="s">
        <v>145</v>
      </c>
      <c r="I5" s="1" t="s">
        <v>174</v>
      </c>
      <c r="J5" s="1" t="s">
        <v>29</v>
      </c>
      <c r="K5" s="1" t="s">
        <v>175</v>
      </c>
      <c r="L5" s="1" t="s">
        <v>175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176</v>
      </c>
      <c r="R5" s="1" t="s">
        <v>152</v>
      </c>
      <c r="S5" s="1" t="s">
        <v>153</v>
      </c>
      <c r="T5" s="1" t="s">
        <v>154</v>
      </c>
    </row>
    <row r="6" s="1" customFormat="1" spans="1:20">
      <c r="A6" s="3">
        <v>16623968423</v>
      </c>
      <c r="B6" s="1" t="s">
        <v>177</v>
      </c>
      <c r="C6" s="1" t="s">
        <v>178</v>
      </c>
      <c r="D6" s="1" t="s">
        <v>179</v>
      </c>
      <c r="E6" s="1" t="s">
        <v>180</v>
      </c>
      <c r="F6" s="1" t="s">
        <v>143</v>
      </c>
      <c r="G6" s="1" t="s">
        <v>144</v>
      </c>
      <c r="H6" s="1" t="s">
        <v>145</v>
      </c>
      <c r="I6" s="1" t="s">
        <v>181</v>
      </c>
      <c r="J6" s="1" t="s">
        <v>29</v>
      </c>
      <c r="K6" s="1" t="s">
        <v>182</v>
      </c>
      <c r="L6" s="1" t="s">
        <v>182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183</v>
      </c>
      <c r="R6" s="1" t="s">
        <v>152</v>
      </c>
      <c r="S6" s="1" t="s">
        <v>153</v>
      </c>
      <c r="T6" s="1" t="s">
        <v>154</v>
      </c>
    </row>
    <row r="7" s="1" customFormat="1" spans="1:20">
      <c r="A7" s="3">
        <v>16671734277</v>
      </c>
      <c r="B7" s="1" t="s">
        <v>184</v>
      </c>
      <c r="C7" s="1" t="s">
        <v>185</v>
      </c>
      <c r="D7" s="1" t="s">
        <v>186</v>
      </c>
      <c r="E7" s="1" t="s">
        <v>187</v>
      </c>
      <c r="F7" s="1" t="s">
        <v>188</v>
      </c>
      <c r="G7" s="1" t="s">
        <v>144</v>
      </c>
      <c r="H7" s="1" t="s">
        <v>145</v>
      </c>
      <c r="I7" s="1" t="s">
        <v>189</v>
      </c>
      <c r="J7" s="1" t="s">
        <v>29</v>
      </c>
      <c r="K7" s="1" t="s">
        <v>190</v>
      </c>
      <c r="L7" s="1" t="s">
        <v>190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191</v>
      </c>
      <c r="R7" s="1" t="s">
        <v>152</v>
      </c>
      <c r="S7" s="1" t="s">
        <v>153</v>
      </c>
      <c r="T7" s="1" t="s">
        <v>154</v>
      </c>
    </row>
    <row r="8" s="1" customFormat="1" spans="1:20">
      <c r="A8" s="3">
        <v>16677159281</v>
      </c>
      <c r="B8" s="1" t="s">
        <v>184</v>
      </c>
      <c r="C8" s="1" t="s">
        <v>192</v>
      </c>
      <c r="D8" s="1" t="s">
        <v>193</v>
      </c>
      <c r="E8" s="1" t="s">
        <v>194</v>
      </c>
      <c r="F8" s="1" t="s">
        <v>195</v>
      </c>
      <c r="G8" s="1" t="s">
        <v>144</v>
      </c>
      <c r="H8" s="1" t="s">
        <v>145</v>
      </c>
      <c r="I8" s="1" t="s">
        <v>196</v>
      </c>
      <c r="J8" s="1" t="s">
        <v>29</v>
      </c>
      <c r="K8" s="1" t="s">
        <v>197</v>
      </c>
      <c r="L8" s="1" t="s">
        <v>197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198</v>
      </c>
      <c r="R8" s="1" t="s">
        <v>152</v>
      </c>
      <c r="S8" s="1" t="s">
        <v>153</v>
      </c>
      <c r="T8" s="1" t="s">
        <v>154</v>
      </c>
    </row>
    <row r="9" s="1" customFormat="1" spans="1:20">
      <c r="A9" s="3">
        <v>16682430854</v>
      </c>
      <c r="B9" s="1" t="s">
        <v>199</v>
      </c>
      <c r="C9" s="1" t="s">
        <v>200</v>
      </c>
      <c r="D9" s="1" t="s">
        <v>201</v>
      </c>
      <c r="E9" s="1" t="s">
        <v>202</v>
      </c>
      <c r="F9" s="1" t="s">
        <v>195</v>
      </c>
      <c r="G9" s="1" t="s">
        <v>144</v>
      </c>
      <c r="H9" s="1" t="s">
        <v>145</v>
      </c>
      <c r="I9" s="1" t="s">
        <v>203</v>
      </c>
      <c r="J9" s="1" t="s">
        <v>29</v>
      </c>
      <c r="K9" s="1" t="s">
        <v>204</v>
      </c>
      <c r="L9" s="1" t="s">
        <v>204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205</v>
      </c>
      <c r="R9" s="1" t="s">
        <v>152</v>
      </c>
      <c r="S9" s="1" t="s">
        <v>153</v>
      </c>
      <c r="T9" s="1" t="s">
        <v>154</v>
      </c>
    </row>
    <row r="10" s="1" customFormat="1" spans="1:20">
      <c r="A10" s="3">
        <v>16691238735</v>
      </c>
      <c r="B10" s="1" t="s">
        <v>206</v>
      </c>
      <c r="C10" s="1" t="s">
        <v>207</v>
      </c>
      <c r="D10" s="1" t="s">
        <v>208</v>
      </c>
      <c r="E10" s="1" t="s">
        <v>209</v>
      </c>
      <c r="F10" s="1" t="s">
        <v>159</v>
      </c>
      <c r="G10" s="1" t="s">
        <v>144</v>
      </c>
      <c r="H10" s="1" t="s">
        <v>145</v>
      </c>
      <c r="I10" s="1" t="s">
        <v>210</v>
      </c>
      <c r="J10" s="1" t="s">
        <v>29</v>
      </c>
      <c r="K10" s="1" t="s">
        <v>211</v>
      </c>
      <c r="L10" s="1" t="s">
        <v>211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212</v>
      </c>
      <c r="R10" s="1" t="s">
        <v>152</v>
      </c>
      <c r="S10" s="1" t="s">
        <v>153</v>
      </c>
      <c r="T10" s="1" t="s">
        <v>154</v>
      </c>
    </row>
    <row r="11" s="1" customFormat="1" spans="1:20">
      <c r="A11" s="3">
        <v>16703266486</v>
      </c>
      <c r="B11" s="1" t="s">
        <v>213</v>
      </c>
      <c r="C11" s="1" t="s">
        <v>214</v>
      </c>
      <c r="D11" s="1" t="s">
        <v>215</v>
      </c>
      <c r="E11" s="1" t="s">
        <v>216</v>
      </c>
      <c r="F11" s="1" t="s">
        <v>143</v>
      </c>
      <c r="G11" s="1" t="s">
        <v>144</v>
      </c>
      <c r="H11" s="1" t="s">
        <v>145</v>
      </c>
      <c r="I11" s="1" t="s">
        <v>217</v>
      </c>
      <c r="J11" s="1" t="s">
        <v>29</v>
      </c>
      <c r="K11" s="1" t="s">
        <v>218</v>
      </c>
      <c r="L11" s="1" t="s">
        <v>218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219</v>
      </c>
      <c r="R11" s="1" t="s">
        <v>152</v>
      </c>
      <c r="S11" s="1" t="s">
        <v>153</v>
      </c>
      <c r="T11" s="1" t="s">
        <v>154</v>
      </c>
    </row>
    <row r="12" s="1" customFormat="1" spans="1:20">
      <c r="A12" s="3">
        <v>16721020123</v>
      </c>
      <c r="B12" s="1" t="s">
        <v>143</v>
      </c>
      <c r="C12" s="1" t="s">
        <v>220</v>
      </c>
      <c r="D12" s="1" t="s">
        <v>221</v>
      </c>
      <c r="E12" s="1" t="s">
        <v>222</v>
      </c>
      <c r="F12" s="1" t="s">
        <v>195</v>
      </c>
      <c r="G12" s="1" t="s">
        <v>144</v>
      </c>
      <c r="H12" s="1" t="s">
        <v>145</v>
      </c>
      <c r="I12" s="1" t="s">
        <v>223</v>
      </c>
      <c r="J12" s="1" t="s">
        <v>29</v>
      </c>
      <c r="K12" s="1" t="s">
        <v>224</v>
      </c>
      <c r="L12" s="1" t="s">
        <v>224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225</v>
      </c>
      <c r="R12" s="1" t="s">
        <v>152</v>
      </c>
      <c r="S12" s="1" t="s">
        <v>153</v>
      </c>
      <c r="T12" s="1" t="s">
        <v>154</v>
      </c>
    </row>
    <row r="13" s="1" customFormat="1" spans="1:20">
      <c r="A13" s="3">
        <v>16723269611</v>
      </c>
      <c r="B13" s="1" t="s">
        <v>143</v>
      </c>
      <c r="C13" s="1" t="s">
        <v>226</v>
      </c>
      <c r="D13" s="1" t="s">
        <v>227</v>
      </c>
      <c r="E13" s="1" t="s">
        <v>228</v>
      </c>
      <c r="F13" s="1" t="s">
        <v>159</v>
      </c>
      <c r="G13" s="1" t="s">
        <v>144</v>
      </c>
      <c r="H13" s="1" t="s">
        <v>145</v>
      </c>
      <c r="I13" s="1" t="s">
        <v>229</v>
      </c>
      <c r="J13" s="1" t="s">
        <v>29</v>
      </c>
      <c r="K13" s="1" t="s">
        <v>230</v>
      </c>
      <c r="L13" s="1" t="s">
        <v>230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231</v>
      </c>
      <c r="R13" s="1" t="s">
        <v>152</v>
      </c>
      <c r="S13" s="1" t="s">
        <v>153</v>
      </c>
      <c r="T13" s="1" t="s">
        <v>154</v>
      </c>
    </row>
    <row r="14" s="1" customFormat="1" spans="1:20">
      <c r="A14" s="3">
        <v>16725284553</v>
      </c>
      <c r="B14" s="1" t="s">
        <v>232</v>
      </c>
      <c r="C14" s="1" t="s">
        <v>233</v>
      </c>
      <c r="D14" s="1" t="s">
        <v>165</v>
      </c>
      <c r="E14" s="1" t="s">
        <v>234</v>
      </c>
      <c r="F14" s="1" t="s">
        <v>188</v>
      </c>
      <c r="G14" s="1" t="s">
        <v>144</v>
      </c>
      <c r="H14" s="1" t="s">
        <v>145</v>
      </c>
      <c r="I14" s="1" t="s">
        <v>235</v>
      </c>
      <c r="J14" s="1" t="s">
        <v>29</v>
      </c>
      <c r="K14" s="1" t="s">
        <v>236</v>
      </c>
      <c r="L14" s="1" t="s">
        <v>236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237</v>
      </c>
      <c r="R14" s="1" t="s">
        <v>152</v>
      </c>
      <c r="S14" s="1" t="s">
        <v>153</v>
      </c>
      <c r="T14" s="1" t="s">
        <v>154</v>
      </c>
    </row>
    <row r="15" s="1" customFormat="1" spans="1:20">
      <c r="A15" s="3">
        <v>16726470976</v>
      </c>
      <c r="B15" s="1" t="s">
        <v>232</v>
      </c>
      <c r="C15" s="1" t="s">
        <v>238</v>
      </c>
      <c r="D15" s="1" t="s">
        <v>239</v>
      </c>
      <c r="E15" s="1" t="s">
        <v>240</v>
      </c>
      <c r="F15" s="1" t="s">
        <v>195</v>
      </c>
      <c r="G15" s="1" t="s">
        <v>144</v>
      </c>
      <c r="H15" s="1" t="s">
        <v>145</v>
      </c>
      <c r="I15" s="1" t="s">
        <v>149</v>
      </c>
      <c r="J15" s="1" t="s">
        <v>29</v>
      </c>
      <c r="K15" s="1" t="s">
        <v>149</v>
      </c>
      <c r="L15" s="1" t="s">
        <v>149</v>
      </c>
      <c r="M15" s="1" t="s">
        <v>148</v>
      </c>
      <c r="N15" s="1" t="s">
        <v>148</v>
      </c>
      <c r="O15" s="1" t="s">
        <v>149</v>
      </c>
      <c r="P15" s="1" t="s">
        <v>150</v>
      </c>
      <c r="Q15" s="1" t="s">
        <v>241</v>
      </c>
      <c r="R15" s="1" t="s">
        <v>152</v>
      </c>
      <c r="S15" s="1" t="s">
        <v>153</v>
      </c>
      <c r="T15" s="1" t="s">
        <v>154</v>
      </c>
    </row>
    <row r="16" s="1" customFormat="1" spans="1:20">
      <c r="A16" s="3">
        <v>16728797224</v>
      </c>
      <c r="B16" s="1" t="s">
        <v>242</v>
      </c>
      <c r="C16" s="1" t="s">
        <v>243</v>
      </c>
      <c r="D16" s="1" t="s">
        <v>201</v>
      </c>
      <c r="E16" s="1" t="s">
        <v>244</v>
      </c>
      <c r="F16" s="1" t="s">
        <v>159</v>
      </c>
      <c r="G16" s="1" t="s">
        <v>144</v>
      </c>
      <c r="H16" s="1" t="s">
        <v>145</v>
      </c>
      <c r="I16" s="1" t="s">
        <v>245</v>
      </c>
      <c r="J16" s="1" t="s">
        <v>29</v>
      </c>
      <c r="K16" s="1" t="s">
        <v>246</v>
      </c>
      <c r="L16" s="1" t="s">
        <v>246</v>
      </c>
      <c r="M16" s="1" t="s">
        <v>148</v>
      </c>
      <c r="N16" s="1" t="s">
        <v>148</v>
      </c>
      <c r="O16" s="1" t="s">
        <v>149</v>
      </c>
      <c r="P16" s="1" t="s">
        <v>150</v>
      </c>
      <c r="Q16" s="1" t="s">
        <v>247</v>
      </c>
      <c r="R16" s="1" t="s">
        <v>152</v>
      </c>
      <c r="S16" s="1" t="s">
        <v>153</v>
      </c>
      <c r="T16" s="1" t="s">
        <v>154</v>
      </c>
    </row>
    <row r="17" s="1" customFormat="1" spans="1:20">
      <c r="A17" s="3">
        <v>16736844099</v>
      </c>
      <c r="B17" s="1" t="s">
        <v>242</v>
      </c>
      <c r="C17" s="1" t="s">
        <v>248</v>
      </c>
      <c r="D17" s="1" t="s">
        <v>249</v>
      </c>
      <c r="E17" s="1" t="s">
        <v>250</v>
      </c>
      <c r="F17" s="1" t="s">
        <v>195</v>
      </c>
      <c r="G17" s="1" t="s">
        <v>144</v>
      </c>
      <c r="H17" s="1" t="s">
        <v>145</v>
      </c>
      <c r="I17" s="1" t="s">
        <v>251</v>
      </c>
      <c r="J17" s="1" t="s">
        <v>29</v>
      </c>
      <c r="K17" s="1" t="s">
        <v>252</v>
      </c>
      <c r="L17" s="1" t="s">
        <v>252</v>
      </c>
      <c r="M17" s="1" t="s">
        <v>148</v>
      </c>
      <c r="N17" s="1" t="s">
        <v>148</v>
      </c>
      <c r="O17" s="1" t="s">
        <v>149</v>
      </c>
      <c r="P17" s="1" t="s">
        <v>150</v>
      </c>
      <c r="Q17" s="1" t="s">
        <v>253</v>
      </c>
      <c r="R17" s="1" t="s">
        <v>152</v>
      </c>
      <c r="S17" s="1" t="s">
        <v>153</v>
      </c>
      <c r="T17" s="1" t="s">
        <v>154</v>
      </c>
    </row>
    <row r="18" s="1" customFormat="1" spans="1:20">
      <c r="A18" s="3">
        <v>16736974828</v>
      </c>
      <c r="B18" s="1" t="s">
        <v>242</v>
      </c>
      <c r="C18" s="1" t="s">
        <v>254</v>
      </c>
      <c r="D18" s="1" t="s">
        <v>255</v>
      </c>
      <c r="E18" s="1" t="s">
        <v>256</v>
      </c>
      <c r="F18" s="1" t="s">
        <v>195</v>
      </c>
      <c r="G18" s="1" t="s">
        <v>144</v>
      </c>
      <c r="H18" s="1" t="s">
        <v>145</v>
      </c>
      <c r="I18" s="1" t="s">
        <v>257</v>
      </c>
      <c r="J18" s="1" t="s">
        <v>29</v>
      </c>
      <c r="K18" s="1" t="s">
        <v>258</v>
      </c>
      <c r="L18" s="1" t="s">
        <v>258</v>
      </c>
      <c r="M18" s="1" t="s">
        <v>148</v>
      </c>
      <c r="N18" s="1" t="s">
        <v>148</v>
      </c>
      <c r="O18" s="1" t="s">
        <v>149</v>
      </c>
      <c r="P18" s="1" t="s">
        <v>150</v>
      </c>
      <c r="Q18" s="1" t="s">
        <v>259</v>
      </c>
      <c r="R18" s="1" t="s">
        <v>152</v>
      </c>
      <c r="S18" s="1" t="s">
        <v>153</v>
      </c>
      <c r="T18" s="1" t="s">
        <v>154</v>
      </c>
    </row>
    <row r="19" s="1" customFormat="1" spans="1:20">
      <c r="A19" s="3">
        <v>16737224312</v>
      </c>
      <c r="B19" s="1" t="s">
        <v>173</v>
      </c>
      <c r="C19" s="1" t="s">
        <v>260</v>
      </c>
      <c r="D19" s="1" t="s">
        <v>261</v>
      </c>
      <c r="E19" s="1" t="s">
        <v>262</v>
      </c>
      <c r="F19" s="1" t="s">
        <v>188</v>
      </c>
      <c r="G19" s="1" t="s">
        <v>144</v>
      </c>
      <c r="H19" s="1" t="s">
        <v>145</v>
      </c>
      <c r="I19" s="1" t="s">
        <v>263</v>
      </c>
      <c r="J19" s="1" t="s">
        <v>29</v>
      </c>
      <c r="K19" s="1" t="s">
        <v>264</v>
      </c>
      <c r="L19" s="1" t="s">
        <v>264</v>
      </c>
      <c r="M19" s="1" t="s">
        <v>148</v>
      </c>
      <c r="N19" s="1" t="s">
        <v>148</v>
      </c>
      <c r="O19" s="1" t="s">
        <v>149</v>
      </c>
      <c r="P19" s="1" t="s">
        <v>150</v>
      </c>
      <c r="Q19" s="1" t="s">
        <v>265</v>
      </c>
      <c r="R19" s="1" t="s">
        <v>152</v>
      </c>
      <c r="S19" s="1" t="s">
        <v>153</v>
      </c>
      <c r="T19" s="1" t="s">
        <v>154</v>
      </c>
    </row>
    <row r="20" s="1" customFormat="1" spans="1:20">
      <c r="A20" s="3">
        <v>16739643451</v>
      </c>
      <c r="B20" s="1" t="s">
        <v>173</v>
      </c>
      <c r="C20" s="1" t="s">
        <v>266</v>
      </c>
      <c r="D20" s="1" t="s">
        <v>267</v>
      </c>
      <c r="E20" s="1" t="s">
        <v>268</v>
      </c>
      <c r="F20" s="1" t="s">
        <v>188</v>
      </c>
      <c r="G20" s="1" t="s">
        <v>144</v>
      </c>
      <c r="H20" s="1" t="s">
        <v>145</v>
      </c>
      <c r="I20" s="1" t="s">
        <v>269</v>
      </c>
      <c r="J20" s="1" t="s">
        <v>29</v>
      </c>
      <c r="K20" s="1" t="s">
        <v>270</v>
      </c>
      <c r="L20" s="1" t="s">
        <v>270</v>
      </c>
      <c r="M20" s="1" t="s">
        <v>148</v>
      </c>
      <c r="N20" s="1" t="s">
        <v>148</v>
      </c>
      <c r="O20" s="1" t="s">
        <v>149</v>
      </c>
      <c r="P20" s="1" t="s">
        <v>150</v>
      </c>
      <c r="Q20" s="1" t="s">
        <v>271</v>
      </c>
      <c r="R20" s="1" t="s">
        <v>152</v>
      </c>
      <c r="S20" s="1" t="s">
        <v>153</v>
      </c>
      <c r="T20" s="1" t="s">
        <v>154</v>
      </c>
    </row>
    <row r="21" s="1" customFormat="1" spans="1:20">
      <c r="A21" s="3">
        <v>16741305534</v>
      </c>
      <c r="B21" s="1" t="s">
        <v>188</v>
      </c>
      <c r="C21" s="1" t="s">
        <v>272</v>
      </c>
      <c r="D21" s="1" t="s">
        <v>273</v>
      </c>
      <c r="E21" s="1" t="s">
        <v>274</v>
      </c>
      <c r="F21" s="1" t="s">
        <v>195</v>
      </c>
      <c r="G21" s="1" t="s">
        <v>144</v>
      </c>
      <c r="H21" s="1" t="s">
        <v>145</v>
      </c>
      <c r="I21" s="1" t="s">
        <v>275</v>
      </c>
      <c r="J21" s="1" t="s">
        <v>29</v>
      </c>
      <c r="K21" s="1" t="s">
        <v>276</v>
      </c>
      <c r="L21" s="1" t="s">
        <v>276</v>
      </c>
      <c r="M21" s="1" t="s">
        <v>148</v>
      </c>
      <c r="N21" s="1" t="s">
        <v>148</v>
      </c>
      <c r="O21" s="1" t="s">
        <v>149</v>
      </c>
      <c r="P21" s="1" t="s">
        <v>150</v>
      </c>
      <c r="Q21" s="1" t="s">
        <v>277</v>
      </c>
      <c r="R21" s="1" t="s">
        <v>152</v>
      </c>
      <c r="S21" s="1" t="s">
        <v>153</v>
      </c>
      <c r="T21" s="1" t="s">
        <v>154</v>
      </c>
    </row>
    <row r="22" s="1" customFormat="1" spans="1:20">
      <c r="A22" s="3">
        <v>16747112564</v>
      </c>
      <c r="B22" s="1" t="s">
        <v>159</v>
      </c>
      <c r="C22" s="1" t="s">
        <v>278</v>
      </c>
      <c r="D22" s="1" t="s">
        <v>279</v>
      </c>
      <c r="E22" s="1" t="s">
        <v>280</v>
      </c>
      <c r="F22" s="1" t="s">
        <v>195</v>
      </c>
      <c r="G22" s="1" t="s">
        <v>144</v>
      </c>
      <c r="H22" s="1" t="s">
        <v>145</v>
      </c>
      <c r="I22" s="1" t="s">
        <v>281</v>
      </c>
      <c r="J22" s="1" t="s">
        <v>29</v>
      </c>
      <c r="K22" s="1" t="s">
        <v>282</v>
      </c>
      <c r="L22" s="1" t="s">
        <v>283</v>
      </c>
      <c r="M22" s="1" t="s">
        <v>284</v>
      </c>
      <c r="N22" s="1" t="s">
        <v>285</v>
      </c>
      <c r="O22" s="1" t="s">
        <v>149</v>
      </c>
      <c r="P22" s="1" t="s">
        <v>150</v>
      </c>
      <c r="Q22" s="1" t="s">
        <v>286</v>
      </c>
      <c r="R22" s="1" t="s">
        <v>152</v>
      </c>
      <c r="S22" s="1" t="s">
        <v>153</v>
      </c>
      <c r="T22" s="1" t="s">
        <v>154</v>
      </c>
    </row>
    <row r="23" s="1" customFormat="1" spans="1:20">
      <c r="A23" s="3">
        <v>16749290338</v>
      </c>
      <c r="B23" s="1" t="s">
        <v>159</v>
      </c>
      <c r="C23" s="1" t="s">
        <v>287</v>
      </c>
      <c r="D23" s="1" t="s">
        <v>288</v>
      </c>
      <c r="E23" s="1" t="s">
        <v>289</v>
      </c>
      <c r="F23" s="1" t="s">
        <v>195</v>
      </c>
      <c r="G23" s="1" t="s">
        <v>144</v>
      </c>
      <c r="H23" s="1" t="s">
        <v>145</v>
      </c>
      <c r="I23" s="1" t="s">
        <v>290</v>
      </c>
      <c r="J23" s="1" t="s">
        <v>29</v>
      </c>
      <c r="K23" s="1" t="s">
        <v>291</v>
      </c>
      <c r="L23" s="1" t="s">
        <v>291</v>
      </c>
      <c r="M23" s="1" t="s">
        <v>148</v>
      </c>
      <c r="N23" s="1" t="s">
        <v>148</v>
      </c>
      <c r="O23" s="1" t="s">
        <v>149</v>
      </c>
      <c r="P23" s="1" t="s">
        <v>150</v>
      </c>
      <c r="Q23" s="1" t="s">
        <v>292</v>
      </c>
      <c r="R23" s="1" t="s">
        <v>152</v>
      </c>
      <c r="S23" s="1" t="s">
        <v>153</v>
      </c>
      <c r="T23" s="1" t="s">
        <v>154</v>
      </c>
    </row>
    <row r="24" s="1" customFormat="1" spans="1:20">
      <c r="A24" s="3">
        <v>16749998265</v>
      </c>
      <c r="B24" s="1" t="s">
        <v>159</v>
      </c>
      <c r="C24" s="1" t="s">
        <v>293</v>
      </c>
      <c r="D24" s="1" t="s">
        <v>294</v>
      </c>
      <c r="E24" s="1" t="s">
        <v>295</v>
      </c>
      <c r="F24" s="1" t="s">
        <v>195</v>
      </c>
      <c r="G24" s="1" t="s">
        <v>144</v>
      </c>
      <c r="H24" s="1" t="s">
        <v>145</v>
      </c>
      <c r="I24" s="1" t="s">
        <v>296</v>
      </c>
      <c r="J24" s="1" t="s">
        <v>29</v>
      </c>
      <c r="K24" s="1" t="s">
        <v>297</v>
      </c>
      <c r="L24" s="1" t="s">
        <v>297</v>
      </c>
      <c r="M24" s="1" t="s">
        <v>148</v>
      </c>
      <c r="N24" s="1" t="s">
        <v>148</v>
      </c>
      <c r="O24" s="1" t="s">
        <v>149</v>
      </c>
      <c r="P24" s="1" t="s">
        <v>150</v>
      </c>
      <c r="Q24" s="1" t="s">
        <v>298</v>
      </c>
      <c r="R24" s="1" t="s">
        <v>152</v>
      </c>
      <c r="S24" s="1" t="s">
        <v>153</v>
      </c>
      <c r="T24" s="1" t="s">
        <v>154</v>
      </c>
    </row>
    <row r="25" s="1" customFormat="1" spans="1:20">
      <c r="A25" s="3">
        <v>16750444445</v>
      </c>
      <c r="B25" s="1" t="s">
        <v>159</v>
      </c>
      <c r="C25" s="1" t="s">
        <v>299</v>
      </c>
      <c r="D25" s="1" t="s">
        <v>300</v>
      </c>
      <c r="E25" s="1" t="s">
        <v>301</v>
      </c>
      <c r="F25" s="1" t="s">
        <v>195</v>
      </c>
      <c r="G25" s="1" t="s">
        <v>144</v>
      </c>
      <c r="H25" s="1" t="s">
        <v>145</v>
      </c>
      <c r="I25" s="1" t="s">
        <v>302</v>
      </c>
      <c r="J25" s="1" t="s">
        <v>29</v>
      </c>
      <c r="K25" s="1" t="s">
        <v>303</v>
      </c>
      <c r="L25" s="1" t="s">
        <v>303</v>
      </c>
      <c r="M25" s="1" t="s">
        <v>148</v>
      </c>
      <c r="N25" s="1" t="s">
        <v>148</v>
      </c>
      <c r="O25" s="1" t="s">
        <v>149</v>
      </c>
      <c r="P25" s="1" t="s">
        <v>150</v>
      </c>
      <c r="Q25" s="1" t="s">
        <v>304</v>
      </c>
      <c r="R25" s="1" t="s">
        <v>152</v>
      </c>
      <c r="S25" s="1" t="s">
        <v>153</v>
      </c>
      <c r="T25" s="1" t="s">
        <v>154</v>
      </c>
    </row>
    <row r="26" s="1" customFormat="1" spans="1:20">
      <c r="A26" s="3">
        <v>16751134413</v>
      </c>
      <c r="B26" s="1" t="s">
        <v>195</v>
      </c>
      <c r="C26" s="1" t="s">
        <v>305</v>
      </c>
      <c r="D26" s="1" t="s">
        <v>306</v>
      </c>
      <c r="E26" s="1" t="s">
        <v>307</v>
      </c>
      <c r="F26" s="1" t="s">
        <v>195</v>
      </c>
      <c r="G26" s="1" t="s">
        <v>144</v>
      </c>
      <c r="H26" s="1" t="s">
        <v>145</v>
      </c>
      <c r="I26" s="1" t="s">
        <v>308</v>
      </c>
      <c r="J26" s="1" t="s">
        <v>29</v>
      </c>
      <c r="K26" s="1" t="s">
        <v>309</v>
      </c>
      <c r="L26" s="1" t="s">
        <v>309</v>
      </c>
      <c r="M26" s="1" t="s">
        <v>148</v>
      </c>
      <c r="N26" s="1" t="s">
        <v>148</v>
      </c>
      <c r="O26" s="1" t="s">
        <v>149</v>
      </c>
      <c r="P26" s="1" t="s">
        <v>150</v>
      </c>
      <c r="Q26" s="1" t="s">
        <v>310</v>
      </c>
      <c r="R26" s="1" t="s">
        <v>152</v>
      </c>
      <c r="S26" s="1" t="s">
        <v>153</v>
      </c>
      <c r="T26" s="1" t="s">
        <v>154</v>
      </c>
    </row>
    <row r="27" s="1" customFormat="1" spans="1:20">
      <c r="A27" s="3">
        <v>16751334087</v>
      </c>
      <c r="B27" s="1" t="s">
        <v>195</v>
      </c>
      <c r="C27" s="1" t="s">
        <v>311</v>
      </c>
      <c r="D27" s="1" t="s">
        <v>312</v>
      </c>
      <c r="E27" s="1" t="s">
        <v>313</v>
      </c>
      <c r="F27" s="1" t="s">
        <v>195</v>
      </c>
      <c r="G27" s="1" t="s">
        <v>144</v>
      </c>
      <c r="H27" s="1" t="s">
        <v>145</v>
      </c>
      <c r="I27" s="1" t="s">
        <v>314</v>
      </c>
      <c r="J27" s="1" t="s">
        <v>29</v>
      </c>
      <c r="K27" s="1" t="s">
        <v>315</v>
      </c>
      <c r="L27" s="1" t="s">
        <v>315</v>
      </c>
      <c r="M27" s="1" t="s">
        <v>148</v>
      </c>
      <c r="N27" s="1" t="s">
        <v>148</v>
      </c>
      <c r="O27" s="1" t="s">
        <v>149</v>
      </c>
      <c r="P27" s="1" t="s">
        <v>150</v>
      </c>
      <c r="Q27" s="1" t="s">
        <v>316</v>
      </c>
      <c r="R27" s="1" t="s">
        <v>152</v>
      </c>
      <c r="S27" s="1" t="s">
        <v>153</v>
      </c>
      <c r="T27" s="1" t="s">
        <v>154</v>
      </c>
    </row>
    <row r="28" s="1" customFormat="1" spans="1:20">
      <c r="A28" s="3">
        <v>16751895881</v>
      </c>
      <c r="B28" s="1" t="s">
        <v>195</v>
      </c>
      <c r="C28" s="1" t="s">
        <v>317</v>
      </c>
      <c r="D28" s="1" t="s">
        <v>318</v>
      </c>
      <c r="E28" s="1" t="s">
        <v>319</v>
      </c>
      <c r="F28" s="1" t="s">
        <v>195</v>
      </c>
      <c r="G28" s="1" t="s">
        <v>144</v>
      </c>
      <c r="H28" s="1" t="s">
        <v>145</v>
      </c>
      <c r="I28" s="1" t="s">
        <v>320</v>
      </c>
      <c r="J28" s="1" t="s">
        <v>29</v>
      </c>
      <c r="K28" s="1" t="s">
        <v>321</v>
      </c>
      <c r="L28" s="1" t="s">
        <v>321</v>
      </c>
      <c r="M28" s="1" t="s">
        <v>148</v>
      </c>
      <c r="N28" s="1" t="s">
        <v>148</v>
      </c>
      <c r="O28" s="1" t="s">
        <v>149</v>
      </c>
      <c r="P28" s="1" t="s">
        <v>150</v>
      </c>
      <c r="Q28" s="1" t="s">
        <v>322</v>
      </c>
      <c r="R28" s="1" t="s">
        <v>152</v>
      </c>
      <c r="S28" s="1" t="s">
        <v>153</v>
      </c>
      <c r="T28" s="1" t="s">
        <v>154</v>
      </c>
    </row>
    <row r="29" s="1" customFormat="1" spans="1:20">
      <c r="A29" s="3">
        <v>16752108585</v>
      </c>
      <c r="B29" s="1" t="s">
        <v>195</v>
      </c>
      <c r="C29" s="1" t="s">
        <v>323</v>
      </c>
      <c r="D29" s="1" t="s">
        <v>324</v>
      </c>
      <c r="E29" s="1" t="s">
        <v>325</v>
      </c>
      <c r="F29" s="1" t="s">
        <v>195</v>
      </c>
      <c r="G29" s="1" t="s">
        <v>144</v>
      </c>
      <c r="H29" s="1" t="s">
        <v>145</v>
      </c>
      <c r="I29" s="1" t="s">
        <v>326</v>
      </c>
      <c r="J29" s="1" t="s">
        <v>29</v>
      </c>
      <c r="K29" s="1" t="s">
        <v>327</v>
      </c>
      <c r="L29" s="1" t="s">
        <v>327</v>
      </c>
      <c r="M29" s="1" t="s">
        <v>148</v>
      </c>
      <c r="N29" s="1" t="s">
        <v>148</v>
      </c>
      <c r="O29" s="1" t="s">
        <v>149</v>
      </c>
      <c r="P29" s="1" t="s">
        <v>150</v>
      </c>
      <c r="Q29" s="1" t="s">
        <v>328</v>
      </c>
      <c r="R29" s="1" t="s">
        <v>152</v>
      </c>
      <c r="S29" s="1" t="s">
        <v>153</v>
      </c>
      <c r="T29" s="1" t="s">
        <v>154</v>
      </c>
    </row>
    <row r="30" s="1" customFormat="1" spans="1:20">
      <c r="A30" s="3">
        <v>16752227250</v>
      </c>
      <c r="B30" s="1" t="s">
        <v>195</v>
      </c>
      <c r="C30" s="1" t="s">
        <v>329</v>
      </c>
      <c r="D30" s="1" t="s">
        <v>330</v>
      </c>
      <c r="E30" s="1" t="s">
        <v>331</v>
      </c>
      <c r="F30" s="1" t="s">
        <v>195</v>
      </c>
      <c r="G30" s="1" t="s">
        <v>144</v>
      </c>
      <c r="H30" s="1" t="s">
        <v>145</v>
      </c>
      <c r="I30" s="1" t="s">
        <v>332</v>
      </c>
      <c r="J30" s="1" t="s">
        <v>29</v>
      </c>
      <c r="K30" s="1" t="s">
        <v>224</v>
      </c>
      <c r="L30" s="1" t="s">
        <v>224</v>
      </c>
      <c r="M30" s="1" t="s">
        <v>148</v>
      </c>
      <c r="N30" s="1" t="s">
        <v>148</v>
      </c>
      <c r="O30" s="1" t="s">
        <v>149</v>
      </c>
      <c r="P30" s="1" t="s">
        <v>150</v>
      </c>
      <c r="Q30" s="1" t="s">
        <v>333</v>
      </c>
      <c r="R30" s="1" t="s">
        <v>152</v>
      </c>
      <c r="S30" s="1" t="s">
        <v>153</v>
      </c>
      <c r="T30" s="1" t="s">
        <v>154</v>
      </c>
    </row>
    <row r="31" s="1" customFormat="1" spans="1:20">
      <c r="A31" s="3">
        <v>16752495229</v>
      </c>
      <c r="B31" s="1" t="s">
        <v>195</v>
      </c>
      <c r="C31" s="1" t="s">
        <v>334</v>
      </c>
      <c r="D31" s="1" t="s">
        <v>324</v>
      </c>
      <c r="E31" s="1" t="s">
        <v>335</v>
      </c>
      <c r="F31" s="1" t="s">
        <v>195</v>
      </c>
      <c r="G31" s="1" t="s">
        <v>144</v>
      </c>
      <c r="H31" s="1" t="s">
        <v>145</v>
      </c>
      <c r="I31" s="1" t="s">
        <v>326</v>
      </c>
      <c r="J31" s="1" t="s">
        <v>29</v>
      </c>
      <c r="K31" s="1" t="s">
        <v>327</v>
      </c>
      <c r="L31" s="1" t="s">
        <v>327</v>
      </c>
      <c r="M31" s="1" t="s">
        <v>148</v>
      </c>
      <c r="N31" s="1" t="s">
        <v>148</v>
      </c>
      <c r="O31" s="1" t="s">
        <v>149</v>
      </c>
      <c r="P31" s="1" t="s">
        <v>150</v>
      </c>
      <c r="Q31" s="1" t="s">
        <v>336</v>
      </c>
      <c r="R31" s="1" t="s">
        <v>152</v>
      </c>
      <c r="S31" s="1" t="s">
        <v>153</v>
      </c>
      <c r="T31" s="1" t="s">
        <v>154</v>
      </c>
    </row>
    <row r="32" s="1" customFormat="1" spans="1:20">
      <c r="A32" s="3">
        <v>16753919096</v>
      </c>
      <c r="B32" s="1" t="s">
        <v>195</v>
      </c>
      <c r="C32" s="1" t="s">
        <v>337</v>
      </c>
      <c r="D32" s="1" t="s">
        <v>338</v>
      </c>
      <c r="E32" s="1" t="s">
        <v>339</v>
      </c>
      <c r="F32" s="1" t="s">
        <v>195</v>
      </c>
      <c r="G32" s="1" t="s">
        <v>144</v>
      </c>
      <c r="H32" s="1" t="s">
        <v>145</v>
      </c>
      <c r="I32" s="1" t="s">
        <v>340</v>
      </c>
      <c r="J32" s="1" t="s">
        <v>29</v>
      </c>
      <c r="K32" s="1" t="s">
        <v>341</v>
      </c>
      <c r="L32" s="1" t="s">
        <v>341</v>
      </c>
      <c r="M32" s="1" t="s">
        <v>148</v>
      </c>
      <c r="N32" s="1" t="s">
        <v>148</v>
      </c>
      <c r="O32" s="1" t="s">
        <v>149</v>
      </c>
      <c r="P32" s="1" t="s">
        <v>150</v>
      </c>
      <c r="Q32" s="1" t="s">
        <v>342</v>
      </c>
      <c r="R32" s="1" t="s">
        <v>152</v>
      </c>
      <c r="S32" s="1" t="s">
        <v>153</v>
      </c>
      <c r="T32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2021-11-11T02:34:56Z</dcterms:created>
  <dcterms:modified xsi:type="dcterms:W3CDTF">2021-11-11T08:49:06Z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856BE1A0615344658EE1CC6FC84B8EFF</vt:lpwstr>
  </property>
  <property fmtid="{D5CDD505-2E9C-101B-9397-08002B2CF9AE}" pid="3" name="KSOProductBuildVer">
    <vt:lpwstr>2052-11.1.0.11045</vt:lpwstr>
  </property>
</Properties>
</file>