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对账!$A$1:$X$10</definedName>
  </definedNames>
  <calcPr calcId="144525"/>
</workbook>
</file>

<file path=xl/sharedStrings.xml><?xml version="1.0" encoding="utf-8"?>
<sst xmlns="http://schemas.openxmlformats.org/spreadsheetml/2006/main" count="316" uniqueCount="125">
  <si>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</si>
  <si>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</si>
  <si>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</si>
  <si>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</si>
  <si>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</si>
  <si>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</si>
  <si>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</si>
  <si>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</si>
  <si>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</si>
  <si>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</si>
  <si>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</si>
  <si>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</si>
  <si>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</si>
  <si>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</si>
  <si>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</si>
  <si>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</si>
  <si>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</si>
  <si>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</si>
  <si>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</si>
  <si>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</si>
  <si>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</si>
  <si>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</si>
  <si>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</si>
  <si>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</si>
  <si>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</si>
  <si>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</si>
  <si>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</si>
  <si>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[深圳]锦江之星(深圳北站店)(67323443)</t>
  </si>
  <si>
    <t>标准房A&lt;双人入住&gt;&lt;内宾&gt;&lt;预付&gt;&lt;无早&gt;</t>
  </si>
  <si>
    <t>CNY</t>
  </si>
  <si>
    <t>郑富平,郑富安</t>
  </si>
  <si>
    <t>CA363211112CNY</t>
  </si>
  <si>
    <t>未提现</t>
  </si>
  <si>
    <t>携程开票</t>
  </si>
  <si>
    <t>取消</t>
  </si>
  <si>
    <t>[和平]和平热龙温泉度假村(78217595)</t>
  </si>
  <si>
    <t>水上一房一厅别墅&lt;限量特价&gt;&lt;双人入住&gt;&lt;双早&gt;</t>
  </si>
  <si>
    <t>张炳峰</t>
  </si>
  <si>
    <t>[舟山]舟山潮起阁海景公寓(80283369)</t>
  </si>
  <si>
    <t>海景标准间&lt;无早&gt;</t>
  </si>
  <si>
    <t>张陶明</t>
  </si>
  <si>
    <t>[忻州]喆啡酒店(忻州和平路店)(69326368)</t>
  </si>
  <si>
    <t>啡凡双床间&lt;双人入住&gt;&lt;内宾&gt;&lt;预付&gt;&lt;双早&gt;</t>
  </si>
  <si>
    <t>徐艺</t>
  </si>
  <si>
    <t>[海口]海南太阳城大酒店(67322684)</t>
  </si>
  <si>
    <t>高级商务大床房&lt;双人入住&gt;&lt;内宾&gt;&lt;预付&gt;&lt;无早&gt;</t>
  </si>
  <si>
    <t>陈志华</t>
  </si>
  <si>
    <t>acknowledge</t>
  </si>
  <si>
    <t>[重庆]7天连锁酒店(开县开州大道中心店)(69319761)</t>
  </si>
  <si>
    <t>自主双床房&lt;双人入住&gt;&lt;内宾&gt;&lt;预付&gt;&lt;无早&gt;</t>
  </si>
  <si>
    <t>卢苇</t>
  </si>
  <si>
    <t>[嘉兴]麗枫酒店(嘉兴中山东路八佰伴店)(69319890)</t>
  </si>
  <si>
    <t>豪华大床房&lt;双人入住&gt;&lt;内宾&gt;&lt;预付&gt;&lt;双早&gt;</t>
  </si>
  <si>
    <t>罗达满</t>
  </si>
  <si>
    <t>自主大床房&lt;双人入住&gt;&lt;内宾&gt;&lt;预付&gt;&lt;无早&gt;</t>
  </si>
  <si>
    <t>姜光超</t>
  </si>
  <si>
    <t>严宣群</t>
  </si>
  <si>
    <t>，</t>
  </si>
  <si>
    <t>A211112095402481</t>
  </si>
  <si>
    <t>A211112095446481</t>
  </si>
  <si>
    <t>CNY / HKD 当前参考汇率: 1.219063087</t>
  </si>
  <si>
    <t>总计： 1867.21 CNY/
2276.25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</si>
  <si>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</si>
  <si>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</si>
  <si>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</si>
  <si>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</si>
  <si>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</si>
  <si>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</si>
  <si>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</si>
  <si>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</si>
  <si>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</si>
  <si>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</si>
  <si>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</si>
  <si>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</si>
  <si>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</si>
  <si>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</si>
  <si>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</si>
  <si>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</si>
  <si>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</si>
  <si>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2021-10-27</t>
  </si>
  <si>
    <t>2284101</t>
  </si>
  <si>
    <t>7天连锁酒店(开县开州大道中心店)</t>
  </si>
  <si>
    <t>2021-10-28</t>
  </si>
  <si>
    <t>退房日周结</t>
  </si>
  <si>
    <t>74.90</t>
  </si>
  <si>
    <t>RMB</t>
  </si>
  <si>
    <t>0</t>
  </si>
  <si>
    <t>0.00</t>
  </si>
  <si>
    <t>携程国内直连(DD)</t>
  </si>
  <si>
    <t>2021-10-27 18:58:34</t>
  </si>
  <si>
    <t>否</t>
  </si>
  <si>
    <t>汇智国际旅游发展有限公司</t>
  </si>
  <si>
    <t>直连</t>
  </si>
  <si>
    <t>2284100</t>
  </si>
  <si>
    <t>2021-10-27 18:57:21</t>
  </si>
  <si>
    <t>2284071</t>
  </si>
  <si>
    <t>麗枫酒店(嘉兴中山东路八佰伴店)</t>
  </si>
  <si>
    <t>272.15</t>
  </si>
  <si>
    <t>2021-10-27 18:02:05</t>
  </si>
  <si>
    <t>2284064</t>
  </si>
  <si>
    <t>105.70</t>
  </si>
  <si>
    <t>2021-10-27 17:40:00</t>
  </si>
  <si>
    <t>2284051</t>
  </si>
  <si>
    <t>海南太阳城大酒店</t>
  </si>
  <si>
    <t>229.87</t>
  </si>
  <si>
    <t>2021-10-27 17:11:05</t>
  </si>
  <si>
    <t>2283955</t>
  </si>
  <si>
    <t>喆啡酒店(忻州和平路店)</t>
  </si>
  <si>
    <t>239.69</t>
  </si>
  <si>
    <t>2021-10-27 12:35:49</t>
  </si>
  <si>
    <t>2283826</t>
  </si>
  <si>
    <t>舟山潮起阁海景公寓</t>
  </si>
  <si>
    <t>110.00</t>
  </si>
  <si>
    <t>2021-10-27 09:42:36</t>
  </si>
  <si>
    <t>直采</t>
  </si>
  <si>
    <t>2021-10-26</t>
  </si>
  <si>
    <t>2283559</t>
  </si>
  <si>
    <t>和平热龙温泉度假村</t>
  </si>
  <si>
    <t>760.00</t>
  </si>
  <si>
    <t>2021-10-26 18:09:57</t>
  </si>
  <si>
    <t>2021-10-25</t>
  </si>
  <si>
    <t>2282947</t>
  </si>
  <si>
    <t>锦江之星(深圳北站店)</t>
  </si>
  <si>
    <t>806.24</t>
  </si>
  <si>
    <t>2021-10-25 08:22:31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</si>
</sst>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4" borderId="3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6" fillId="19" borderId="5" applyNumberFormat="0" applyAlignment="0" applyProtection="0">
      <alignment vertical="center"/>
    </xf>
    <xf numFmtId="0" fontId="21" fillId="19" borderId="1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16655893208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44495</v>
      </c>
      <c r="G2" s="5">
        <v>44497</v>
      </c>
      <c r="H2" s="4">
        <v>2</v>
      </c>
      <c r="I2" s="4">
        <v>2</v>
      </c>
      <c r="J2" s="4">
        <v>4</v>
      </c>
      <c r="K2" s="4" t="s">
        <v>29</v>
      </c>
      <c r="L2" s="4">
        <v>806.24</v>
      </c>
      <c r="M2" s="4">
        <v>806.24</v>
      </c>
      <c r="N2" s="4" t="s">
        <v>30</v>
      </c>
      <c r="O2" s="4" t="s">
        <v>31</v>
      </c>
      <c r="P2" s="4" t="s">
        <v>32</v>
      </c>
      <c r="Q2" s="4">
        <v>0</v>
      </c>
      <c r="R2" s="6">
        <v>44494</v>
      </c>
      <c r="S2" s="5">
        <v>44512</v>
      </c>
      <c r="T2" s="4" t="s">
        <v>33</v>
      </c>
      <c r="U2" s="4">
        <v>806.24</v>
      </c>
      <c r="V2" s="4">
        <v>0</v>
      </c>
      <c r="W2" s="4">
        <v>0</v>
      </c>
      <c r="X2" s="4">
        <v>2282947</v>
      </c>
    </row>
    <row r="3" s="4" customFormat="1" spans="1:24">
      <c r="A3" s="4">
        <v>16655893208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44495</v>
      </c>
      <c r="G3" s="5">
        <v>44497</v>
      </c>
      <c r="H3" s="4">
        <v>2</v>
      </c>
      <c r="I3" s="4">
        <v>2</v>
      </c>
      <c r="J3" s="4">
        <v>4</v>
      </c>
      <c r="K3" s="4" t="s">
        <v>29</v>
      </c>
      <c r="L3" s="4">
        <v>-806.24</v>
      </c>
      <c r="M3" s="4">
        <v>-806.24</v>
      </c>
      <c r="N3" s="4" t="s">
        <v>30</v>
      </c>
      <c r="O3" s="4" t="s">
        <v>31</v>
      </c>
      <c r="P3" s="4" t="s">
        <v>32</v>
      </c>
      <c r="Q3" s="4">
        <v>0</v>
      </c>
      <c r="R3" s="6">
        <v>44494</v>
      </c>
      <c r="S3" s="5">
        <v>44512</v>
      </c>
      <c r="T3" s="4" t="s">
        <v>33</v>
      </c>
      <c r="U3" s="4">
        <v>-806.24</v>
      </c>
      <c r="V3" s="4">
        <v>0</v>
      </c>
      <c r="W3" s="4">
        <v>0</v>
      </c>
      <c r="X3" s="4">
        <v>2282947</v>
      </c>
    </row>
    <row r="4" s="4" customFormat="1" spans="1:24">
      <c r="A4" s="4">
        <v>16668606230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44496</v>
      </c>
      <c r="G4" s="5">
        <v>44497</v>
      </c>
      <c r="H4" s="4">
        <v>1</v>
      </c>
      <c r="I4" s="4">
        <v>1</v>
      </c>
      <c r="J4" s="4">
        <v>1</v>
      </c>
      <c r="K4" s="4" t="s">
        <v>29</v>
      </c>
      <c r="L4" s="4">
        <v>760</v>
      </c>
      <c r="M4" s="4">
        <v>760</v>
      </c>
      <c r="N4" s="4" t="s">
        <v>37</v>
      </c>
      <c r="O4" s="4" t="s">
        <v>31</v>
      </c>
      <c r="P4" s="4" t="s">
        <v>32</v>
      </c>
      <c r="Q4" s="4">
        <v>0</v>
      </c>
      <c r="R4" s="6">
        <v>44495</v>
      </c>
      <c r="S4" s="5">
        <v>44512</v>
      </c>
      <c r="T4" s="4" t="s">
        <v>33</v>
      </c>
      <c r="U4" s="4">
        <v>760</v>
      </c>
      <c r="V4" s="4">
        <v>0</v>
      </c>
      <c r="W4" s="4">
        <v>0</v>
      </c>
      <c r="X4" s="4">
        <v>2283559</v>
      </c>
    </row>
    <row r="5" s="4" customFormat="1" spans="1:24">
      <c r="A5" s="4">
        <v>16670443967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44496</v>
      </c>
      <c r="G5" s="5">
        <v>44497</v>
      </c>
      <c r="H5" s="4">
        <v>1</v>
      </c>
      <c r="I5" s="4">
        <v>1</v>
      </c>
      <c r="J5" s="4">
        <v>1</v>
      </c>
      <c r="K5" s="4" t="s">
        <v>29</v>
      </c>
      <c r="L5" s="4">
        <v>110</v>
      </c>
      <c r="M5" s="4">
        <v>110</v>
      </c>
      <c r="N5" s="4" t="s">
        <v>40</v>
      </c>
      <c r="O5" s="4" t="s">
        <v>31</v>
      </c>
      <c r="P5" s="4" t="s">
        <v>32</v>
      </c>
      <c r="Q5" s="4">
        <v>0</v>
      </c>
      <c r="R5" s="6">
        <v>44496</v>
      </c>
      <c r="S5" s="5">
        <v>44512</v>
      </c>
      <c r="T5" s="4" t="s">
        <v>33</v>
      </c>
      <c r="U5" s="4">
        <v>110</v>
      </c>
      <c r="V5" s="4">
        <v>0</v>
      </c>
      <c r="W5" s="4">
        <v>0</v>
      </c>
      <c r="X5" s="4">
        <v>2283826</v>
      </c>
    </row>
    <row r="6" s="4" customFormat="1" spans="1:24">
      <c r="A6" s="4">
        <v>16671453005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44496</v>
      </c>
      <c r="G6" s="5">
        <v>44497</v>
      </c>
      <c r="H6" s="4">
        <v>1</v>
      </c>
      <c r="I6" s="4">
        <v>1</v>
      </c>
      <c r="J6" s="4">
        <v>1</v>
      </c>
      <c r="K6" s="4" t="s">
        <v>29</v>
      </c>
      <c r="L6" s="4">
        <v>239.69</v>
      </c>
      <c r="M6" s="4">
        <v>239.69</v>
      </c>
      <c r="N6" s="4" t="s">
        <v>43</v>
      </c>
      <c r="O6" s="4" t="s">
        <v>31</v>
      </c>
      <c r="P6" s="4" t="s">
        <v>32</v>
      </c>
      <c r="Q6" s="4">
        <v>0</v>
      </c>
      <c r="R6" s="6">
        <v>44496</v>
      </c>
      <c r="S6" s="5">
        <v>44512</v>
      </c>
      <c r="T6" s="4" t="s">
        <v>33</v>
      </c>
      <c r="U6" s="4">
        <v>239.69</v>
      </c>
      <c r="V6" s="4">
        <v>0</v>
      </c>
      <c r="W6" s="4">
        <v>0</v>
      </c>
      <c r="X6" s="4">
        <v>2283955</v>
      </c>
    </row>
    <row r="7" s="4" customFormat="1" spans="1:25">
      <c r="A7" s="4">
        <v>16677856382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44496</v>
      </c>
      <c r="G7" s="5">
        <v>44497</v>
      </c>
      <c r="H7" s="4">
        <v>1</v>
      </c>
      <c r="I7" s="4">
        <v>1</v>
      </c>
      <c r="J7" s="4">
        <v>1</v>
      </c>
      <c r="K7" s="4" t="s">
        <v>29</v>
      </c>
      <c r="L7" s="4">
        <v>229.87</v>
      </c>
      <c r="M7" s="4">
        <v>229.87</v>
      </c>
      <c r="N7" s="4" t="s">
        <v>46</v>
      </c>
      <c r="O7" s="4" t="s">
        <v>31</v>
      </c>
      <c r="P7" s="4" t="s">
        <v>32</v>
      </c>
      <c r="Q7" s="4">
        <v>0</v>
      </c>
      <c r="R7" s="6">
        <v>44496</v>
      </c>
      <c r="S7" s="5">
        <v>44512</v>
      </c>
      <c r="T7" s="4" t="s">
        <v>33</v>
      </c>
      <c r="U7" s="4">
        <v>229.87</v>
      </c>
      <c r="V7" s="4">
        <v>0</v>
      </c>
      <c r="W7" s="4">
        <v>240</v>
      </c>
      <c r="X7" s="4">
        <v>2284051</v>
      </c>
      <c r="Y7" s="4" t="s">
        <v>47</v>
      </c>
    </row>
    <row r="8" s="4" customFormat="1" spans="1:24">
      <c r="A8" s="4">
        <v>16678122322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44496</v>
      </c>
      <c r="G8" s="5">
        <v>44497</v>
      </c>
      <c r="H8" s="4">
        <v>1</v>
      </c>
      <c r="I8" s="4">
        <v>1</v>
      </c>
      <c r="J8" s="4">
        <v>1</v>
      </c>
      <c r="K8" s="4" t="s">
        <v>29</v>
      </c>
      <c r="L8" s="4">
        <v>105.7</v>
      </c>
      <c r="M8" s="4">
        <v>105.7</v>
      </c>
      <c r="N8" s="4" t="s">
        <v>50</v>
      </c>
      <c r="O8" s="4" t="s">
        <v>31</v>
      </c>
      <c r="P8" s="4" t="s">
        <v>32</v>
      </c>
      <c r="Q8" s="4">
        <v>0</v>
      </c>
      <c r="R8" s="6">
        <v>44496</v>
      </c>
      <c r="S8" s="5">
        <v>44512</v>
      </c>
      <c r="T8" s="4" t="s">
        <v>33</v>
      </c>
      <c r="U8" s="4">
        <v>105.7</v>
      </c>
      <c r="V8" s="4">
        <v>0</v>
      </c>
      <c r="W8" s="4">
        <v>0</v>
      </c>
      <c r="X8" s="4">
        <v>2284064</v>
      </c>
    </row>
    <row r="9" s="4" customFormat="1" spans="1:24">
      <c r="A9" s="4">
        <v>16678273196</v>
      </c>
      <c r="B9" s="4" t="s">
        <v>25</v>
      </c>
      <c r="C9" s="4" t="s">
        <v>26</v>
      </c>
      <c r="D9" s="4" t="s">
        <v>51</v>
      </c>
      <c r="E9" s="4" t="s">
        <v>52</v>
      </c>
      <c r="F9" s="5">
        <v>44496</v>
      </c>
      <c r="G9" s="5">
        <v>44497</v>
      </c>
      <c r="H9" s="4">
        <v>1</v>
      </c>
      <c r="I9" s="4">
        <v>1</v>
      </c>
      <c r="J9" s="4">
        <v>1</v>
      </c>
      <c r="K9" s="4" t="s">
        <v>29</v>
      </c>
      <c r="L9" s="4">
        <v>272.15</v>
      </c>
      <c r="M9" s="4">
        <v>272.15</v>
      </c>
      <c r="N9" s="4" t="s">
        <v>53</v>
      </c>
      <c r="O9" s="4" t="s">
        <v>31</v>
      </c>
      <c r="P9" s="4" t="s">
        <v>32</v>
      </c>
      <c r="Q9" s="4">
        <v>0</v>
      </c>
      <c r="R9" s="6">
        <v>44496</v>
      </c>
      <c r="S9" s="5">
        <v>44512</v>
      </c>
      <c r="T9" s="4" t="s">
        <v>33</v>
      </c>
      <c r="U9" s="4">
        <v>272.15</v>
      </c>
      <c r="V9" s="4">
        <v>0</v>
      </c>
      <c r="W9" s="4">
        <v>0</v>
      </c>
      <c r="X9" s="4">
        <v>2284071</v>
      </c>
    </row>
    <row r="10" s="4" customFormat="1" spans="1:23">
      <c r="A10" s="4">
        <v>16678580526</v>
      </c>
      <c r="B10" s="4" t="s">
        <v>25</v>
      </c>
      <c r="C10" s="4" t="s">
        <v>26</v>
      </c>
      <c r="D10" s="4" t="s">
        <v>48</v>
      </c>
      <c r="E10" s="4" t="s">
        <v>54</v>
      </c>
      <c r="F10" s="5">
        <v>44496</v>
      </c>
      <c r="G10" s="5">
        <v>44497</v>
      </c>
      <c r="H10" s="4">
        <v>1</v>
      </c>
      <c r="I10" s="4">
        <v>1</v>
      </c>
      <c r="J10" s="4">
        <v>1</v>
      </c>
      <c r="K10" s="4" t="s">
        <v>29</v>
      </c>
      <c r="L10" s="4">
        <v>74.9</v>
      </c>
      <c r="M10" s="4">
        <v>74.9</v>
      </c>
      <c r="N10" s="4" t="s">
        <v>55</v>
      </c>
      <c r="O10" s="4" t="s">
        <v>31</v>
      </c>
      <c r="P10" s="4" t="s">
        <v>32</v>
      </c>
      <c r="Q10" s="4">
        <v>0</v>
      </c>
      <c r="R10" s="6">
        <v>44496</v>
      </c>
      <c r="S10" s="5">
        <v>44512</v>
      </c>
      <c r="T10" s="4" t="s">
        <v>33</v>
      </c>
      <c r="U10" s="4">
        <v>74.9</v>
      </c>
      <c r="V10" s="4">
        <v>0</v>
      </c>
      <c r="W10" s="4">
        <v>0</v>
      </c>
    </row>
    <row r="11" s="4" customFormat="1" spans="1:23">
      <c r="A11" s="4">
        <v>16678584999</v>
      </c>
      <c r="B11" s="4" t="s">
        <v>25</v>
      </c>
      <c r="C11" s="4" t="s">
        <v>26</v>
      </c>
      <c r="D11" s="4" t="s">
        <v>48</v>
      </c>
      <c r="E11" s="4" t="s">
        <v>54</v>
      </c>
      <c r="F11" s="5">
        <v>44496</v>
      </c>
      <c r="G11" s="5">
        <v>44497</v>
      </c>
      <c r="H11" s="4">
        <v>1</v>
      </c>
      <c r="I11" s="4">
        <v>1</v>
      </c>
      <c r="J11" s="4">
        <v>1</v>
      </c>
      <c r="K11" s="4" t="s">
        <v>29</v>
      </c>
      <c r="L11" s="4">
        <v>74.9</v>
      </c>
      <c r="M11" s="4">
        <v>74.9</v>
      </c>
      <c r="N11" s="4" t="s">
        <v>56</v>
      </c>
      <c r="O11" s="4" t="s">
        <v>31</v>
      </c>
      <c r="P11" s="4" t="s">
        <v>32</v>
      </c>
      <c r="Q11" s="4">
        <v>0</v>
      </c>
      <c r="R11" s="6">
        <v>44496</v>
      </c>
      <c r="S11" s="5">
        <v>44512</v>
      </c>
      <c r="T11" s="4" t="s">
        <v>33</v>
      </c>
      <c r="U11" s="4">
        <v>74.9</v>
      </c>
      <c r="V11" s="4">
        <v>0</v>
      </c>
      <c r="W11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0"/>
  <sheetViews>
    <sheetView tabSelected="1" workbookViewId="0">
      <selection activeCell="C28" sqref="C28"/>
    </sheetView>
  </sheetViews>
  <sheetFormatPr defaultColWidth="9" defaultRowHeight="13.5"/>
  <cols>
    <col min="1" max="1" width="11.75" style="4" customWidth="1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57</v>
      </c>
    </row>
    <row r="2" s="4" customFormat="1" hidden="1" spans="1:9">
      <c r="A2" s="4">
        <v>16655893208</v>
      </c>
      <c r="B2" s="5">
        <v>44495</v>
      </c>
      <c r="C2" s="5">
        <v>44497</v>
      </c>
      <c r="D2" s="4">
        <v>0</v>
      </c>
      <c r="E2" s="4" t="str">
        <f>VLOOKUP(A2,HOP!A:L,12,0)</f>
        <v>806.24</v>
      </c>
      <c r="F2" s="4" t="str">
        <f>VLOOKUP(A2,HOP!A:C,3,0)</f>
        <v>2282947</v>
      </c>
      <c r="G2" s="4">
        <f>D2-E2</f>
        <v>-806.24</v>
      </c>
      <c r="H2" s="4" t="str">
        <f>$H$1&amp;F2</f>
        <v>，2282947</v>
      </c>
      <c r="I2" s="4" t="str">
        <f>VLOOKUP(A2,HOP!A:T,20,0)</f>
        <v>直连</v>
      </c>
    </row>
    <row r="3" s="4" customFormat="1" spans="1:9">
      <c r="A3" s="4">
        <v>16668606230</v>
      </c>
      <c r="B3" s="5">
        <v>44496</v>
      </c>
      <c r="C3" s="5">
        <v>44497</v>
      </c>
      <c r="D3" s="4">
        <v>760</v>
      </c>
      <c r="E3" s="4" t="str">
        <f>VLOOKUP(A3,HOP!A:L,12,0)</f>
        <v>760.00</v>
      </c>
      <c r="F3" s="4" t="str">
        <f>VLOOKUP(A3,HOP!A:C,3,0)</f>
        <v>2283559</v>
      </c>
      <c r="G3" s="4">
        <f t="shared" ref="G3:G10" si="0">D3-E3</f>
        <v>0</v>
      </c>
      <c r="H3" s="4" t="str">
        <f t="shared" ref="H3:H10" si="1">$H$1&amp;F3</f>
        <v>，2283559</v>
      </c>
      <c r="I3" s="4" t="str">
        <f>VLOOKUP(A3,HOP!A:T,20,0)</f>
        <v>直采</v>
      </c>
    </row>
    <row r="4" s="4" customFormat="1" spans="1:9">
      <c r="A4" s="4">
        <v>16670443967</v>
      </c>
      <c r="B4" s="5">
        <v>44496</v>
      </c>
      <c r="C4" s="5">
        <v>44497</v>
      </c>
      <c r="D4" s="4">
        <v>110</v>
      </c>
      <c r="E4" s="4" t="str">
        <f>VLOOKUP(A4,HOP!A:L,12,0)</f>
        <v>110.00</v>
      </c>
      <c r="F4" s="4" t="str">
        <f>VLOOKUP(A4,HOP!A:C,3,0)</f>
        <v>2283826</v>
      </c>
      <c r="G4" s="4">
        <f t="shared" si="0"/>
        <v>0</v>
      </c>
      <c r="H4" s="4" t="str">
        <f t="shared" si="1"/>
        <v>，2283826</v>
      </c>
      <c r="I4" s="4" t="str">
        <f>VLOOKUP(A4,HOP!A:T,20,0)</f>
        <v>直采</v>
      </c>
    </row>
    <row r="5" s="4" customFormat="1" spans="1:9">
      <c r="A5" s="4">
        <v>16671453005</v>
      </c>
      <c r="B5" s="5">
        <v>44496</v>
      </c>
      <c r="C5" s="5">
        <v>44497</v>
      </c>
      <c r="D5" s="4">
        <v>239.69</v>
      </c>
      <c r="E5" s="4" t="str">
        <f>VLOOKUP(A5,HOP!A:L,12,0)</f>
        <v>239.69</v>
      </c>
      <c r="F5" s="4" t="str">
        <f>VLOOKUP(A5,HOP!A:C,3,0)</f>
        <v>2283955</v>
      </c>
      <c r="G5" s="4">
        <f t="shared" si="0"/>
        <v>0</v>
      </c>
      <c r="H5" s="4" t="str">
        <f t="shared" si="1"/>
        <v>，2283955</v>
      </c>
      <c r="I5" s="4" t="str">
        <f>VLOOKUP(A5,HOP!A:T,20,0)</f>
        <v>直连</v>
      </c>
    </row>
    <row r="6" s="4" customFormat="1" spans="1:9">
      <c r="A6" s="4">
        <v>16677856382</v>
      </c>
      <c r="B6" s="5">
        <v>44496</v>
      </c>
      <c r="C6" s="5">
        <v>44497</v>
      </c>
      <c r="D6" s="4">
        <v>229.87</v>
      </c>
      <c r="E6" s="4" t="str">
        <f>VLOOKUP(A6,HOP!A:L,12,0)</f>
        <v>229.87</v>
      </c>
      <c r="F6" s="4" t="str">
        <f>VLOOKUP(A6,HOP!A:C,3,0)</f>
        <v>2284051</v>
      </c>
      <c r="G6" s="4">
        <f t="shared" si="0"/>
        <v>0</v>
      </c>
      <c r="H6" s="4" t="str">
        <f t="shared" si="1"/>
        <v>，2284051</v>
      </c>
      <c r="I6" s="4" t="str">
        <f>VLOOKUP(A6,HOP!A:T,20,0)</f>
        <v>直连</v>
      </c>
    </row>
    <row r="7" s="4" customFormat="1" spans="1:9">
      <c r="A7" s="4">
        <v>16678122322</v>
      </c>
      <c r="B7" s="5">
        <v>44496</v>
      </c>
      <c r="C7" s="5">
        <v>44497</v>
      </c>
      <c r="D7" s="4">
        <v>105.7</v>
      </c>
      <c r="E7" s="4" t="str">
        <f>VLOOKUP(A7,HOP!A:L,12,0)</f>
        <v>105.70</v>
      </c>
      <c r="F7" s="4" t="str">
        <f>VLOOKUP(A7,HOP!A:C,3,0)</f>
        <v>2284064</v>
      </c>
      <c r="G7" s="4">
        <f t="shared" si="0"/>
        <v>0</v>
      </c>
      <c r="H7" s="4" t="str">
        <f t="shared" si="1"/>
        <v>，2284064</v>
      </c>
      <c r="I7" s="4" t="str">
        <f>VLOOKUP(A7,HOP!A:T,20,0)</f>
        <v>直连</v>
      </c>
    </row>
    <row r="8" s="4" customFormat="1" spans="1:9">
      <c r="A8" s="4">
        <v>16678273196</v>
      </c>
      <c r="B8" s="5">
        <v>44496</v>
      </c>
      <c r="C8" s="5">
        <v>44497</v>
      </c>
      <c r="D8" s="4">
        <v>272.15</v>
      </c>
      <c r="E8" s="4" t="str">
        <f>VLOOKUP(A8,HOP!A:L,12,0)</f>
        <v>272.15</v>
      </c>
      <c r="F8" s="4" t="str">
        <f>VLOOKUP(A8,HOP!A:C,3,0)</f>
        <v>2284071</v>
      </c>
      <c r="G8" s="4">
        <f t="shared" si="0"/>
        <v>0</v>
      </c>
      <c r="H8" s="4" t="str">
        <f t="shared" si="1"/>
        <v>，2284071</v>
      </c>
      <c r="I8" s="4" t="str">
        <f>VLOOKUP(A8,HOP!A:T,20,0)</f>
        <v>直连</v>
      </c>
    </row>
    <row r="9" s="4" customFormat="1" spans="1:9">
      <c r="A9" s="4">
        <v>16678580526</v>
      </c>
      <c r="B9" s="5">
        <v>44496</v>
      </c>
      <c r="C9" s="5">
        <v>44497</v>
      </c>
      <c r="D9" s="4">
        <v>74.9</v>
      </c>
      <c r="E9" s="4" t="str">
        <f>VLOOKUP(A9,HOP!A:L,12,0)</f>
        <v>74.90</v>
      </c>
      <c r="F9" s="4" t="str">
        <f>VLOOKUP(A9,HOP!A:C,3,0)</f>
        <v>2284100</v>
      </c>
      <c r="G9" s="4">
        <f t="shared" si="0"/>
        <v>0</v>
      </c>
      <c r="H9" s="4" t="str">
        <f t="shared" si="1"/>
        <v>，2284100</v>
      </c>
      <c r="I9" s="4" t="str">
        <f>VLOOKUP(A9,HOP!A:T,20,0)</f>
        <v>直连</v>
      </c>
    </row>
    <row r="10" s="4" customFormat="1" spans="1:9">
      <c r="A10" s="4">
        <v>16678584999</v>
      </c>
      <c r="B10" s="5">
        <v>44496</v>
      </c>
      <c r="C10" s="5">
        <v>44497</v>
      </c>
      <c r="D10" s="4">
        <v>74.9</v>
      </c>
      <c r="E10" s="4" t="str">
        <f>VLOOKUP(A10,HOP!A:L,12,0)</f>
        <v>74.90</v>
      </c>
      <c r="F10" s="4" t="str">
        <f>VLOOKUP(A10,HOP!A:C,3,0)</f>
        <v>2284101</v>
      </c>
      <c r="G10" s="4">
        <f t="shared" si="0"/>
        <v>0</v>
      </c>
      <c r="H10" s="4" t="str">
        <f t="shared" si="1"/>
        <v>，2284101</v>
      </c>
      <c r="I10" s="4" t="str">
        <f>VLOOKUP(A10,HOP!A:T,20,0)</f>
        <v>直连</v>
      </c>
    </row>
    <row r="12" spans="4:4">
      <c r="D12" s="4">
        <f>SUM(D2:D11)</f>
        <v>1867.21</v>
      </c>
    </row>
    <row r="17" spans="1:5">
      <c r="A17" s="4" t="s">
        <v>58</v>
      </c>
      <c r="D17" s="4">
        <v>870</v>
      </c>
      <c r="E17" s="4">
        <v>1060.58</v>
      </c>
    </row>
    <row r="18" spans="1:5">
      <c r="A18" s="4" t="s">
        <v>59</v>
      </c>
      <c r="D18" s="4">
        <v>997.21</v>
      </c>
      <c r="E18" s="4">
        <v>1215.67</v>
      </c>
    </row>
    <row r="19" spans="1:5">
      <c r="A19" s="4" t="s">
        <v>60</v>
      </c>
      <c r="D19" s="4">
        <f>SUBTOTAL(9,D17:D18)</f>
        <v>1867.21</v>
      </c>
      <c r="E19" s="4">
        <f>SUBTOTAL(9,E17:E18)</f>
        <v>2276.25</v>
      </c>
    </row>
    <row r="20" spans="1:1">
      <c r="A20" s="4" t="s">
        <v>61</v>
      </c>
    </row>
  </sheetData>
  <autoFilter ref="A1:X10">
    <filterColumn colId="3">
      <filters>
        <filter val="110"/>
        <filter val="760"/>
        <filter val="272.15"/>
        <filter val="105.7"/>
        <filter val="229.87"/>
        <filter val="74.9"/>
        <filter val="239.6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H36" sqref="H3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62</v>
      </c>
      <c r="B1" s="2" t="s">
        <v>63</v>
      </c>
      <c r="C1" s="2" t="s">
        <v>64</v>
      </c>
      <c r="D1" s="2" t="s">
        <v>65</v>
      </c>
      <c r="E1" s="2" t="s">
        <v>13</v>
      </c>
      <c r="F1" s="2" t="s">
        <v>5</v>
      </c>
      <c r="G1" s="2" t="s">
        <v>6</v>
      </c>
      <c r="H1" s="2" t="s">
        <v>66</v>
      </c>
      <c r="I1" s="2" t="s">
        <v>67</v>
      </c>
      <c r="J1" s="2" t="s">
        <v>68</v>
      </c>
      <c r="K1" s="2" t="s">
        <v>69</v>
      </c>
      <c r="L1" s="2" t="s">
        <v>70</v>
      </c>
      <c r="M1" s="2" t="s">
        <v>71</v>
      </c>
      <c r="N1" s="2" t="s">
        <v>72</v>
      </c>
      <c r="O1" s="2" t="s">
        <v>73</v>
      </c>
      <c r="P1" s="2" t="s">
        <v>74</v>
      </c>
      <c r="Q1" s="2" t="s">
        <v>75</v>
      </c>
      <c r="R1" s="2" t="s">
        <v>76</v>
      </c>
      <c r="S1" s="2" t="s">
        <v>77</v>
      </c>
      <c r="T1" s="2" t="s">
        <v>78</v>
      </c>
    </row>
    <row r="2" s="1" customFormat="1" spans="1:20">
      <c r="A2" s="3">
        <v>16678584999</v>
      </c>
      <c r="B2" s="1" t="s">
        <v>79</v>
      </c>
      <c r="C2" s="1" t="s">
        <v>80</v>
      </c>
      <c r="D2" s="1" t="s">
        <v>81</v>
      </c>
      <c r="E2" s="1" t="s">
        <v>56</v>
      </c>
      <c r="F2" s="1" t="s">
        <v>79</v>
      </c>
      <c r="G2" s="1" t="s">
        <v>82</v>
      </c>
      <c r="H2" s="1" t="s">
        <v>83</v>
      </c>
      <c r="I2" s="1" t="s">
        <v>84</v>
      </c>
      <c r="J2" s="1" t="s">
        <v>85</v>
      </c>
      <c r="K2" s="1" t="s">
        <v>84</v>
      </c>
      <c r="L2" s="1" t="s">
        <v>84</v>
      </c>
      <c r="M2" s="1" t="s">
        <v>86</v>
      </c>
      <c r="N2" s="1" t="s">
        <v>86</v>
      </c>
      <c r="O2" s="1" t="s">
        <v>87</v>
      </c>
      <c r="P2" s="1" t="s">
        <v>88</v>
      </c>
      <c r="Q2" s="1" t="s">
        <v>89</v>
      </c>
      <c r="R2" s="1" t="s">
        <v>90</v>
      </c>
      <c r="S2" s="1" t="s">
        <v>91</v>
      </c>
      <c r="T2" s="1" t="s">
        <v>92</v>
      </c>
    </row>
    <row r="3" s="1" customFormat="1" spans="1:20">
      <c r="A3" s="3">
        <v>16678580526</v>
      </c>
      <c r="B3" s="1" t="s">
        <v>79</v>
      </c>
      <c r="C3" s="1" t="s">
        <v>93</v>
      </c>
      <c r="D3" s="1" t="s">
        <v>81</v>
      </c>
      <c r="E3" s="1" t="s">
        <v>55</v>
      </c>
      <c r="F3" s="1" t="s">
        <v>79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84</v>
      </c>
      <c r="L3" s="1" t="s">
        <v>84</v>
      </c>
      <c r="M3" s="1" t="s">
        <v>86</v>
      </c>
      <c r="N3" s="1" t="s">
        <v>86</v>
      </c>
      <c r="O3" s="1" t="s">
        <v>87</v>
      </c>
      <c r="P3" s="1" t="s">
        <v>88</v>
      </c>
      <c r="Q3" s="1" t="s">
        <v>94</v>
      </c>
      <c r="R3" s="1" t="s">
        <v>90</v>
      </c>
      <c r="S3" s="1" t="s">
        <v>91</v>
      </c>
      <c r="T3" s="1" t="s">
        <v>92</v>
      </c>
    </row>
    <row r="4" s="1" customFormat="1" spans="1:20">
      <c r="A4" s="3">
        <v>16678273196</v>
      </c>
      <c r="B4" s="1" t="s">
        <v>79</v>
      </c>
      <c r="C4" s="1" t="s">
        <v>95</v>
      </c>
      <c r="D4" s="1" t="s">
        <v>96</v>
      </c>
      <c r="E4" s="1" t="s">
        <v>53</v>
      </c>
      <c r="F4" s="1" t="s">
        <v>79</v>
      </c>
      <c r="G4" s="1" t="s">
        <v>82</v>
      </c>
      <c r="H4" s="1" t="s">
        <v>83</v>
      </c>
      <c r="I4" s="1" t="s">
        <v>97</v>
      </c>
      <c r="J4" s="1" t="s">
        <v>85</v>
      </c>
      <c r="K4" s="1" t="s">
        <v>97</v>
      </c>
      <c r="L4" s="1" t="s">
        <v>97</v>
      </c>
      <c r="M4" s="1" t="s">
        <v>86</v>
      </c>
      <c r="N4" s="1" t="s">
        <v>86</v>
      </c>
      <c r="O4" s="1" t="s">
        <v>87</v>
      </c>
      <c r="P4" s="1" t="s">
        <v>88</v>
      </c>
      <c r="Q4" s="1" t="s">
        <v>98</v>
      </c>
      <c r="R4" s="1" t="s">
        <v>90</v>
      </c>
      <c r="S4" s="1" t="s">
        <v>91</v>
      </c>
      <c r="T4" s="1" t="s">
        <v>92</v>
      </c>
    </row>
    <row r="5" s="1" customFormat="1" spans="1:20">
      <c r="A5" s="3">
        <v>16678122322</v>
      </c>
      <c r="B5" s="1" t="s">
        <v>79</v>
      </c>
      <c r="C5" s="1" t="s">
        <v>99</v>
      </c>
      <c r="D5" s="1" t="s">
        <v>81</v>
      </c>
      <c r="E5" s="1" t="s">
        <v>50</v>
      </c>
      <c r="F5" s="1" t="s">
        <v>79</v>
      </c>
      <c r="G5" s="1" t="s">
        <v>82</v>
      </c>
      <c r="H5" s="1" t="s">
        <v>83</v>
      </c>
      <c r="I5" s="1" t="s">
        <v>100</v>
      </c>
      <c r="J5" s="1" t="s">
        <v>85</v>
      </c>
      <c r="K5" s="1" t="s">
        <v>100</v>
      </c>
      <c r="L5" s="1" t="s">
        <v>100</v>
      </c>
      <c r="M5" s="1" t="s">
        <v>86</v>
      </c>
      <c r="N5" s="1" t="s">
        <v>86</v>
      </c>
      <c r="O5" s="1" t="s">
        <v>87</v>
      </c>
      <c r="P5" s="1" t="s">
        <v>88</v>
      </c>
      <c r="Q5" s="1" t="s">
        <v>101</v>
      </c>
      <c r="R5" s="1" t="s">
        <v>90</v>
      </c>
      <c r="S5" s="1" t="s">
        <v>91</v>
      </c>
      <c r="T5" s="1" t="s">
        <v>92</v>
      </c>
    </row>
    <row r="6" s="1" customFormat="1" spans="1:20">
      <c r="A6" s="3">
        <v>16677856382</v>
      </c>
      <c r="B6" s="1" t="s">
        <v>79</v>
      </c>
      <c r="C6" s="1" t="s">
        <v>102</v>
      </c>
      <c r="D6" s="1" t="s">
        <v>103</v>
      </c>
      <c r="E6" s="1" t="s">
        <v>46</v>
      </c>
      <c r="F6" s="1" t="s">
        <v>79</v>
      </c>
      <c r="G6" s="1" t="s">
        <v>82</v>
      </c>
      <c r="H6" s="1" t="s">
        <v>83</v>
      </c>
      <c r="I6" s="1" t="s">
        <v>104</v>
      </c>
      <c r="J6" s="1" t="s">
        <v>85</v>
      </c>
      <c r="K6" s="1" t="s">
        <v>104</v>
      </c>
      <c r="L6" s="1" t="s">
        <v>104</v>
      </c>
      <c r="M6" s="1" t="s">
        <v>86</v>
      </c>
      <c r="N6" s="1" t="s">
        <v>86</v>
      </c>
      <c r="O6" s="1" t="s">
        <v>87</v>
      </c>
      <c r="P6" s="1" t="s">
        <v>88</v>
      </c>
      <c r="Q6" s="1" t="s">
        <v>105</v>
      </c>
      <c r="R6" s="1" t="s">
        <v>90</v>
      </c>
      <c r="S6" s="1" t="s">
        <v>91</v>
      </c>
      <c r="T6" s="1" t="s">
        <v>92</v>
      </c>
    </row>
    <row r="7" s="1" customFormat="1" spans="1:20">
      <c r="A7" s="3">
        <v>16671453005</v>
      </c>
      <c r="B7" s="1" t="s">
        <v>79</v>
      </c>
      <c r="C7" s="1" t="s">
        <v>106</v>
      </c>
      <c r="D7" s="1" t="s">
        <v>107</v>
      </c>
      <c r="E7" s="1" t="s">
        <v>43</v>
      </c>
      <c r="F7" s="1" t="s">
        <v>79</v>
      </c>
      <c r="G7" s="1" t="s">
        <v>82</v>
      </c>
      <c r="H7" s="1" t="s">
        <v>83</v>
      </c>
      <c r="I7" s="1" t="s">
        <v>108</v>
      </c>
      <c r="J7" s="1" t="s">
        <v>85</v>
      </c>
      <c r="K7" s="1" t="s">
        <v>108</v>
      </c>
      <c r="L7" s="1" t="s">
        <v>108</v>
      </c>
      <c r="M7" s="1" t="s">
        <v>86</v>
      </c>
      <c r="N7" s="1" t="s">
        <v>86</v>
      </c>
      <c r="O7" s="1" t="s">
        <v>87</v>
      </c>
      <c r="P7" s="1" t="s">
        <v>88</v>
      </c>
      <c r="Q7" s="1" t="s">
        <v>109</v>
      </c>
      <c r="R7" s="1" t="s">
        <v>90</v>
      </c>
      <c r="S7" s="1" t="s">
        <v>91</v>
      </c>
      <c r="T7" s="1" t="s">
        <v>92</v>
      </c>
    </row>
    <row r="8" s="1" customFormat="1" spans="1:20">
      <c r="A8" s="3">
        <v>16670443967</v>
      </c>
      <c r="B8" s="1" t="s">
        <v>79</v>
      </c>
      <c r="C8" s="1" t="s">
        <v>110</v>
      </c>
      <c r="D8" s="1" t="s">
        <v>111</v>
      </c>
      <c r="E8" s="1" t="s">
        <v>40</v>
      </c>
      <c r="F8" s="1" t="s">
        <v>79</v>
      </c>
      <c r="G8" s="1" t="s">
        <v>82</v>
      </c>
      <c r="H8" s="1" t="s">
        <v>83</v>
      </c>
      <c r="I8" s="1" t="s">
        <v>112</v>
      </c>
      <c r="J8" s="1" t="s">
        <v>85</v>
      </c>
      <c r="K8" s="1" t="s">
        <v>112</v>
      </c>
      <c r="L8" s="1" t="s">
        <v>112</v>
      </c>
      <c r="M8" s="1" t="s">
        <v>86</v>
      </c>
      <c r="N8" s="1" t="s">
        <v>86</v>
      </c>
      <c r="O8" s="1" t="s">
        <v>87</v>
      </c>
      <c r="P8" s="1" t="s">
        <v>88</v>
      </c>
      <c r="Q8" s="1" t="s">
        <v>113</v>
      </c>
      <c r="R8" s="1" t="s">
        <v>90</v>
      </c>
      <c r="S8" s="1" t="s">
        <v>91</v>
      </c>
      <c r="T8" s="1" t="s">
        <v>114</v>
      </c>
    </row>
    <row r="9" s="1" customFormat="1" spans="1:20">
      <c r="A9" s="3">
        <v>16668606230</v>
      </c>
      <c r="B9" s="1" t="s">
        <v>115</v>
      </c>
      <c r="C9" s="1" t="s">
        <v>116</v>
      </c>
      <c r="D9" s="1" t="s">
        <v>117</v>
      </c>
      <c r="E9" s="1" t="s">
        <v>37</v>
      </c>
      <c r="F9" s="1" t="s">
        <v>79</v>
      </c>
      <c r="G9" s="1" t="s">
        <v>82</v>
      </c>
      <c r="H9" s="1" t="s">
        <v>83</v>
      </c>
      <c r="I9" s="1" t="s">
        <v>118</v>
      </c>
      <c r="J9" s="1" t="s">
        <v>85</v>
      </c>
      <c r="K9" s="1" t="s">
        <v>118</v>
      </c>
      <c r="L9" s="1" t="s">
        <v>118</v>
      </c>
      <c r="M9" s="1" t="s">
        <v>86</v>
      </c>
      <c r="N9" s="1" t="s">
        <v>86</v>
      </c>
      <c r="O9" s="1" t="s">
        <v>87</v>
      </c>
      <c r="P9" s="1" t="s">
        <v>88</v>
      </c>
      <c r="Q9" s="1" t="s">
        <v>119</v>
      </c>
      <c r="R9" s="1" t="s">
        <v>90</v>
      </c>
      <c r="S9" s="1" t="s">
        <v>91</v>
      </c>
      <c r="T9" s="1" t="s">
        <v>114</v>
      </c>
    </row>
    <row r="10" s="1" customFormat="1" spans="1:20">
      <c r="A10" s="3">
        <v>16655893208</v>
      </c>
      <c r="B10" s="1" t="s">
        <v>120</v>
      </c>
      <c r="C10" s="1" t="s">
        <v>121</v>
      </c>
      <c r="D10" s="1" t="s">
        <v>122</v>
      </c>
      <c r="E10" s="1" t="s">
        <v>30</v>
      </c>
      <c r="F10" s="1" t="s">
        <v>115</v>
      </c>
      <c r="G10" s="1" t="s">
        <v>82</v>
      </c>
      <c r="H10" s="1" t="s">
        <v>83</v>
      </c>
      <c r="I10" s="1" t="s">
        <v>123</v>
      </c>
      <c r="J10" s="1" t="s">
        <v>85</v>
      </c>
      <c r="K10" s="1" t="s">
        <v>123</v>
      </c>
      <c r="L10" s="1" t="s">
        <v>123</v>
      </c>
      <c r="M10" s="1" t="s">
        <v>86</v>
      </c>
      <c r="N10" s="1" t="s">
        <v>86</v>
      </c>
      <c r="O10" s="1" t="s">
        <v>87</v>
      </c>
      <c r="P10" s="1" t="s">
        <v>88</v>
      </c>
      <c r="Q10" s="1" t="s">
        <v>124</v>
      </c>
      <c r="R10" s="1" t="s">
        <v>90</v>
      </c>
      <c r="S10" s="1" t="s">
        <v>91</v>
      </c>
      <c r="T10" s="1" t="s">
        <v>92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2021-11-12T01:47:54Z</dcterms:created>
  <dcterms:modified xsi:type="dcterms:W3CDTF">2021-11-12T01:55:21Z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8A6F87789ED746FCB259936A01844373</vt:lpwstr>
  </property>
  <property fmtid="{D5CDD505-2E9C-101B-9397-08002B2CF9AE}" pid="3" name="KSOProductBuildVer">
    <vt:lpwstr>2052-11.1.0.11045</vt:lpwstr>
  </property>
</Properties>
</file>