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Sheet3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<sst xmlns="http://schemas.openxmlformats.org/spreadsheetml/2006/main" count="384" uniqueCount="146">
  <si>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</si>
  <si>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</si>
  <si>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</si>
  <si>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</si>
  <si>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</si>
  <si>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</si>
  <si>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</si>
  <si>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</si>
  <si>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</si>
  <si>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</si>
  <si>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</si>
  <si>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</si>
  <si>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</si>
  <si>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</si>
  <si>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</si>
  <si>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</si>
  <si>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</si>
  <si>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</si>
  <si>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</si>
  <si>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</si>
  <si>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</si>
  <si>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</si>
  <si>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</si>
  <si>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</si>
  <si>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</si>
  <si>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</si>
  <si>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</si>
  <si>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[上海]上海裕景大饭店(9824205)</t>
  </si>
  <si>
    <t>豪华大床房&lt;无早&gt;</t>
  </si>
  <si>
    <t>CNY</t>
  </si>
  <si>
    <t>魏静</t>
  </si>
  <si>
    <t>CA363211113CNY</t>
  </si>
  <si>
    <t>未提现</t>
  </si>
  <si>
    <t>携程开票</t>
  </si>
  <si>
    <t>[深圳]深圳中航城格兰云天大酒店(67324644)</t>
  </si>
  <si>
    <t>高级双床房&lt;双人入住&gt;&lt;内宾&gt;&lt;预付&gt;&lt;无早&gt;</t>
  </si>
  <si>
    <t>方方,吕凯</t>
  </si>
  <si>
    <t>Acknowledged</t>
  </si>
  <si>
    <t>[深圳]维也纳酒店(深圳机场店)(9670023)</t>
  </si>
  <si>
    <t>标准大床房&lt;双人入住&gt;&lt;内宾&gt;&lt;预付&gt;&lt;无早&gt;</t>
  </si>
  <si>
    <t>张海峰</t>
  </si>
  <si>
    <t>[宁波]宁波逸东诺富特酒店(67321869)</t>
  </si>
  <si>
    <t>高级大床房&lt;双人入住&gt;&lt;内宾&gt;&lt;预付&gt;&lt;双早&gt;</t>
  </si>
  <si>
    <t>林淼</t>
  </si>
  <si>
    <t>取消</t>
  </si>
  <si>
    <t>[海口]海南太阳城大酒店(67322684)</t>
  </si>
  <si>
    <t>高级商务大床房&lt;双人入住&gt;&lt;内宾&gt;&lt;预付&gt;&lt;无早&gt;</t>
  </si>
  <si>
    <t>魏翔</t>
  </si>
  <si>
    <t>[和平]和平热龙温泉度假村(78217595)</t>
  </si>
  <si>
    <t>水上一房一厅别墅&lt;限量特价&gt;&lt;双人入住&gt;&lt;双早&gt;</t>
  </si>
  <si>
    <t>张炳峰</t>
  </si>
  <si>
    <t>acknowledge</t>
  </si>
  <si>
    <t>[广州]广州白云宾馆(10091524)</t>
  </si>
  <si>
    <t>豪华大床房&lt;双人入住&gt;&lt;双早&gt;</t>
  </si>
  <si>
    <t>江朝阳</t>
  </si>
  <si>
    <t>F21J280008</t>
  </si>
  <si>
    <t>豪华双床房&lt;双人入住&gt;&lt;双早&gt;</t>
  </si>
  <si>
    <t>夏伟光</t>
  </si>
  <si>
    <t>F21J280007</t>
  </si>
  <si>
    <t>[重庆]7天连锁酒店(开县开州大道中心店)(69319761)</t>
  </si>
  <si>
    <t>自主双床房&lt;双人入住&gt;&lt;内宾&gt;&lt;预付&gt;&lt;无早&gt;</t>
  </si>
  <si>
    <t>孙伟</t>
  </si>
  <si>
    <t>自主大床房&lt;双人入住&gt;&lt;内宾&gt;&lt;预付&gt;&lt;无早&gt;</t>
  </si>
  <si>
    <t>赵勇</t>
  </si>
  <si>
    <t>[深圳]维也纳国际酒店(深圳北站店)(38393481)</t>
  </si>
  <si>
    <t>豪华大床房&lt;双人入住&gt;&lt;内宾&gt;&lt;预付&gt;&lt;双早&gt;</t>
  </si>
  <si>
    <t>王双奇</t>
  </si>
  <si>
    <t>[上海]锦江之星(上海张江金融信息园店)(67325214)</t>
  </si>
  <si>
    <t>商务房A&lt;双人入住&gt;&lt;内宾&gt;&lt;预付&gt;&lt;双早&gt;</t>
  </si>
  <si>
    <t>刘燕</t>
  </si>
  <si>
    <t>，</t>
  </si>
  <si>
    <t>A211113094419481</t>
  </si>
  <si>
    <t>A211113094445481</t>
  </si>
  <si>
    <t>CNY / HKD 当前参考汇率: 1.220844369</t>
  </si>
  <si>
    <t>总计： 5012.95 CNY/
6120.03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</si>
  <si>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</si>
  <si>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</si>
  <si>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</si>
  <si>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</si>
  <si>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</si>
  <si>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</si>
  <si>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</si>
  <si>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</si>
  <si>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</si>
  <si>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</si>
  <si>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</si>
  <si>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</si>
  <si>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</si>
  <si>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</si>
  <si>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</si>
  <si>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</si>
  <si>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</si>
  <si>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2021-10-28</t>
  </si>
  <si>
    <t>2284601</t>
  </si>
  <si>
    <t>锦江之星(上海张江金融信息园店)</t>
  </si>
  <si>
    <t>2021-10-29</t>
  </si>
  <si>
    <t>退房日周结</t>
  </si>
  <si>
    <t>331.69</t>
  </si>
  <si>
    <t>RMB</t>
  </si>
  <si>
    <t>0</t>
  </si>
  <si>
    <t>0.00</t>
  </si>
  <si>
    <t>携程国内直连(DD)</t>
  </si>
  <si>
    <t>2021-10-28 18:46:10</t>
  </si>
  <si>
    <t>否</t>
  </si>
  <si>
    <t>汇智国际旅游发展有限公司</t>
  </si>
  <si>
    <t>直连</t>
  </si>
  <si>
    <t>2284600</t>
  </si>
  <si>
    <t>维也纳国际酒店(深圳北站店)</t>
  </si>
  <si>
    <t>582.53</t>
  </si>
  <si>
    <t>2021-10-28 18:44:59</t>
  </si>
  <si>
    <t>2284586</t>
  </si>
  <si>
    <t>7天连锁酒店(开县开州大道中心店)</t>
  </si>
  <si>
    <t>91.67</t>
  </si>
  <si>
    <t>2021-10-28 18:14:54</t>
  </si>
  <si>
    <t>2284341</t>
  </si>
  <si>
    <t>87.51</t>
  </si>
  <si>
    <t>2021-10-28 08:08:09</t>
  </si>
  <si>
    <t>2284332</t>
  </si>
  <si>
    <t>广州白云宾馆</t>
  </si>
  <si>
    <t>566.00</t>
  </si>
  <si>
    <t>2021-10-28 08:16:41</t>
  </si>
  <si>
    <t>直采</t>
  </si>
  <si>
    <t>2284326</t>
  </si>
  <si>
    <t>2021-10-28 08:15:58</t>
  </si>
  <si>
    <t>2021-10-27</t>
  </si>
  <si>
    <t>2284120</t>
  </si>
  <si>
    <t>和平热龙温泉度假村</t>
  </si>
  <si>
    <t>760.00</t>
  </si>
  <si>
    <t>2021-10-27 19:50:37</t>
  </si>
  <si>
    <t>2284032</t>
  </si>
  <si>
    <t>海南太阳城大酒店</t>
  </si>
  <si>
    <t>459.74</t>
  </si>
  <si>
    <t>2021-10-27 15:55:30</t>
  </si>
  <si>
    <t>2283900</t>
  </si>
  <si>
    <t>维也纳酒店(深圳机场店)</t>
  </si>
  <si>
    <t>442.76</t>
  </si>
  <si>
    <t>2021-10-27 10:30:21</t>
  </si>
  <si>
    <t>2283864</t>
  </si>
  <si>
    <t>深圳中航城格兰云天大酒店</t>
  </si>
  <si>
    <t>615.05</t>
  </si>
  <si>
    <t>2021-10-27 08:18:38</t>
  </si>
  <si>
    <t>2021-10-22</t>
  </si>
  <si>
    <t>2281688</t>
  </si>
  <si>
    <t>上海裕景大饭店</t>
  </si>
  <si>
    <t>510.00</t>
  </si>
  <si>
    <t>2021-10-22 15:55:15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</si>
</sst>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16633982814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44497</v>
      </c>
      <c r="G2" s="5">
        <v>44498</v>
      </c>
      <c r="H2" s="4">
        <v>1</v>
      </c>
      <c r="I2" s="4">
        <v>1</v>
      </c>
      <c r="J2" s="4">
        <v>1</v>
      </c>
      <c r="K2" s="4" t="s">
        <v>29</v>
      </c>
      <c r="L2" s="4">
        <v>510</v>
      </c>
      <c r="M2" s="4">
        <v>510</v>
      </c>
      <c r="N2" s="4" t="s">
        <v>30</v>
      </c>
      <c r="O2" s="4" t="s">
        <v>31</v>
      </c>
      <c r="P2" s="4" t="s">
        <v>32</v>
      </c>
      <c r="Q2" s="4">
        <v>0</v>
      </c>
      <c r="R2" s="6">
        <v>44491</v>
      </c>
      <c r="S2" s="5">
        <v>44513</v>
      </c>
      <c r="T2" s="4" t="s">
        <v>33</v>
      </c>
      <c r="U2" s="4">
        <v>510</v>
      </c>
      <c r="V2" s="4">
        <v>0</v>
      </c>
      <c r="W2" s="4">
        <v>0</v>
      </c>
      <c r="X2" s="4">
        <v>2281688</v>
      </c>
      <c r="Y2" s="4">
        <v>4019156</v>
      </c>
    </row>
    <row r="3" s="4" customFormat="1" spans="1:25">
      <c r="A3" s="4">
        <v>16670556298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44497</v>
      </c>
      <c r="G3" s="5">
        <v>44498</v>
      </c>
      <c r="H3" s="4">
        <v>1</v>
      </c>
      <c r="I3" s="4">
        <v>1</v>
      </c>
      <c r="J3" s="4">
        <v>1</v>
      </c>
      <c r="K3" s="4" t="s">
        <v>29</v>
      </c>
      <c r="L3" s="4">
        <v>615.05</v>
      </c>
      <c r="M3" s="4">
        <v>615.05</v>
      </c>
      <c r="N3" s="4" t="s">
        <v>36</v>
      </c>
      <c r="O3" s="4" t="s">
        <v>31</v>
      </c>
      <c r="P3" s="4" t="s">
        <v>32</v>
      </c>
      <c r="Q3" s="4">
        <v>0</v>
      </c>
      <c r="R3" s="6">
        <v>44496</v>
      </c>
      <c r="S3" s="5">
        <v>44513</v>
      </c>
      <c r="T3" s="4" t="s">
        <v>33</v>
      </c>
      <c r="U3" s="4">
        <v>615.05</v>
      </c>
      <c r="V3" s="4">
        <v>0</v>
      </c>
      <c r="W3" s="4">
        <v>0</v>
      </c>
      <c r="X3" s="4">
        <v>2283864</v>
      </c>
      <c r="Y3" s="4" t="s">
        <v>37</v>
      </c>
    </row>
    <row r="4" s="4" customFormat="1" spans="1:24">
      <c r="A4" s="4">
        <v>16670906664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44496</v>
      </c>
      <c r="G4" s="5">
        <v>44498</v>
      </c>
      <c r="H4" s="4">
        <v>1</v>
      </c>
      <c r="I4" s="4">
        <v>2</v>
      </c>
      <c r="J4" s="4">
        <v>2</v>
      </c>
      <c r="K4" s="4" t="s">
        <v>29</v>
      </c>
      <c r="L4" s="4">
        <v>442.76</v>
      </c>
      <c r="M4" s="4">
        <v>442.76</v>
      </c>
      <c r="N4" s="4" t="s">
        <v>40</v>
      </c>
      <c r="O4" s="4" t="s">
        <v>31</v>
      </c>
      <c r="P4" s="4" t="s">
        <v>32</v>
      </c>
      <c r="Q4" s="4">
        <v>0</v>
      </c>
      <c r="R4" s="6">
        <v>44496</v>
      </c>
      <c r="S4" s="5">
        <v>44513</v>
      </c>
      <c r="T4" s="4" t="s">
        <v>33</v>
      </c>
      <c r="U4" s="4">
        <v>442.76</v>
      </c>
      <c r="V4" s="4">
        <v>0</v>
      </c>
      <c r="W4" s="4">
        <v>0</v>
      </c>
      <c r="X4" s="4">
        <v>2283900</v>
      </c>
    </row>
    <row r="5" s="4" customFormat="1" spans="1:24">
      <c r="A5" s="4">
        <v>16676620260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44497</v>
      </c>
      <c r="G5" s="5">
        <v>44498</v>
      </c>
      <c r="H5" s="4">
        <v>1</v>
      </c>
      <c r="I5" s="4">
        <v>1</v>
      </c>
      <c r="J5" s="4">
        <v>1</v>
      </c>
      <c r="K5" s="4" t="s">
        <v>29</v>
      </c>
      <c r="L5" s="4">
        <v>519.49</v>
      </c>
      <c r="M5" s="4">
        <v>519.49</v>
      </c>
      <c r="N5" s="4" t="s">
        <v>43</v>
      </c>
      <c r="O5" s="4" t="s">
        <v>31</v>
      </c>
      <c r="P5" s="4" t="s">
        <v>32</v>
      </c>
      <c r="Q5" s="4">
        <v>0</v>
      </c>
      <c r="R5" s="6">
        <v>44496</v>
      </c>
      <c r="S5" s="5">
        <v>44513</v>
      </c>
      <c r="T5" s="4" t="s">
        <v>33</v>
      </c>
      <c r="U5" s="4">
        <v>519.49</v>
      </c>
      <c r="V5" s="4">
        <v>0</v>
      </c>
      <c r="W5" s="4">
        <v>0</v>
      </c>
      <c r="X5" s="4">
        <v>2284002</v>
      </c>
    </row>
    <row r="6" s="4" customFormat="1" spans="1:24">
      <c r="A6" s="4">
        <v>16676620260</v>
      </c>
      <c r="B6" s="4" t="s">
        <v>25</v>
      </c>
      <c r="C6" s="4" t="s">
        <v>44</v>
      </c>
      <c r="D6" s="4" t="s">
        <v>41</v>
      </c>
      <c r="E6" s="4" t="s">
        <v>42</v>
      </c>
      <c r="F6" s="5">
        <v>44497</v>
      </c>
      <c r="G6" s="5">
        <v>44498</v>
      </c>
      <c r="H6" s="4">
        <v>1</v>
      </c>
      <c r="I6" s="4">
        <v>1</v>
      </c>
      <c r="J6" s="4">
        <v>1</v>
      </c>
      <c r="K6" s="4" t="s">
        <v>29</v>
      </c>
      <c r="L6" s="4">
        <v>-519.49</v>
      </c>
      <c r="M6" s="4">
        <v>-519.49</v>
      </c>
      <c r="N6" s="4" t="s">
        <v>43</v>
      </c>
      <c r="O6" s="4" t="s">
        <v>31</v>
      </c>
      <c r="P6" s="4" t="s">
        <v>32</v>
      </c>
      <c r="Q6" s="4">
        <v>0</v>
      </c>
      <c r="R6" s="6">
        <v>44496</v>
      </c>
      <c r="S6" s="5">
        <v>44513</v>
      </c>
      <c r="T6" s="4" t="s">
        <v>33</v>
      </c>
      <c r="U6" s="4">
        <v>-519.49</v>
      </c>
      <c r="V6" s="4">
        <v>0</v>
      </c>
      <c r="W6" s="4">
        <v>0</v>
      </c>
      <c r="X6" s="4">
        <v>2284002</v>
      </c>
    </row>
    <row r="7" s="4" customFormat="1" spans="1:24">
      <c r="A7" s="4">
        <v>16677391786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44496</v>
      </c>
      <c r="G7" s="5">
        <v>44498</v>
      </c>
      <c r="H7" s="4">
        <v>1</v>
      </c>
      <c r="I7" s="4">
        <v>2</v>
      </c>
      <c r="J7" s="4">
        <v>2</v>
      </c>
      <c r="K7" s="4" t="s">
        <v>29</v>
      </c>
      <c r="L7" s="4">
        <v>459.74</v>
      </c>
      <c r="M7" s="4">
        <v>459.74</v>
      </c>
      <c r="N7" s="4" t="s">
        <v>47</v>
      </c>
      <c r="O7" s="4" t="s">
        <v>31</v>
      </c>
      <c r="P7" s="4" t="s">
        <v>32</v>
      </c>
      <c r="Q7" s="4">
        <v>0</v>
      </c>
      <c r="R7" s="6">
        <v>44496</v>
      </c>
      <c r="S7" s="5">
        <v>44513</v>
      </c>
      <c r="T7" s="4" t="s">
        <v>33</v>
      </c>
      <c r="U7" s="4">
        <v>459.74</v>
      </c>
      <c r="V7" s="4">
        <v>0</v>
      </c>
      <c r="W7" s="4">
        <v>0</v>
      </c>
      <c r="X7" s="4">
        <v>2284032</v>
      </c>
    </row>
    <row r="8" s="4" customFormat="1" spans="1:25">
      <c r="A8" s="4">
        <v>16678807332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44497</v>
      </c>
      <c r="G8" s="5">
        <v>44498</v>
      </c>
      <c r="H8" s="4">
        <v>1</v>
      </c>
      <c r="I8" s="4">
        <v>1</v>
      </c>
      <c r="J8" s="4">
        <v>1</v>
      </c>
      <c r="K8" s="4" t="s">
        <v>29</v>
      </c>
      <c r="L8" s="4">
        <v>760</v>
      </c>
      <c r="M8" s="4">
        <v>760</v>
      </c>
      <c r="N8" s="4" t="s">
        <v>50</v>
      </c>
      <c r="O8" s="4" t="s">
        <v>31</v>
      </c>
      <c r="P8" s="4" t="s">
        <v>32</v>
      </c>
      <c r="Q8" s="4">
        <v>0</v>
      </c>
      <c r="R8" s="6">
        <v>44496</v>
      </c>
      <c r="S8" s="5">
        <v>44513</v>
      </c>
      <c r="T8" s="4" t="s">
        <v>33</v>
      </c>
      <c r="U8" s="4">
        <v>760</v>
      </c>
      <c r="V8" s="4">
        <v>0</v>
      </c>
      <c r="W8" s="4">
        <v>0</v>
      </c>
      <c r="X8" s="4">
        <v>2284120</v>
      </c>
      <c r="Y8" s="4" t="s">
        <v>51</v>
      </c>
    </row>
    <row r="9" s="4" customFormat="1" spans="1:25">
      <c r="A9" s="4">
        <v>16680174639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44497</v>
      </c>
      <c r="G9" s="5">
        <v>44498</v>
      </c>
      <c r="H9" s="4">
        <v>1</v>
      </c>
      <c r="I9" s="4">
        <v>1</v>
      </c>
      <c r="J9" s="4">
        <v>1</v>
      </c>
      <c r="K9" s="4" t="s">
        <v>29</v>
      </c>
      <c r="L9" s="4">
        <v>566</v>
      </c>
      <c r="M9" s="4">
        <v>566</v>
      </c>
      <c r="N9" s="4" t="s">
        <v>54</v>
      </c>
      <c r="O9" s="4" t="s">
        <v>31</v>
      </c>
      <c r="P9" s="4" t="s">
        <v>32</v>
      </c>
      <c r="Q9" s="4">
        <v>0</v>
      </c>
      <c r="R9" s="6">
        <v>44497</v>
      </c>
      <c r="S9" s="5">
        <v>44513</v>
      </c>
      <c r="T9" s="4" t="s">
        <v>33</v>
      </c>
      <c r="U9" s="4">
        <v>566</v>
      </c>
      <c r="V9" s="4">
        <v>0</v>
      </c>
      <c r="W9" s="4">
        <v>0</v>
      </c>
      <c r="X9" s="4">
        <v>2284326</v>
      </c>
      <c r="Y9" s="4" t="s">
        <v>55</v>
      </c>
    </row>
    <row r="10" s="4" customFormat="1" spans="1:25">
      <c r="A10" s="4">
        <v>16680183192</v>
      </c>
      <c r="B10" s="4" t="s">
        <v>25</v>
      </c>
      <c r="C10" s="4" t="s">
        <v>26</v>
      </c>
      <c r="D10" s="4" t="s">
        <v>52</v>
      </c>
      <c r="E10" s="4" t="s">
        <v>56</v>
      </c>
      <c r="F10" s="5">
        <v>44497</v>
      </c>
      <c r="G10" s="5">
        <v>44498</v>
      </c>
      <c r="H10" s="4">
        <v>1</v>
      </c>
      <c r="I10" s="4">
        <v>1</v>
      </c>
      <c r="J10" s="4">
        <v>1</v>
      </c>
      <c r="K10" s="4" t="s">
        <v>29</v>
      </c>
      <c r="L10" s="4">
        <v>566</v>
      </c>
      <c r="M10" s="4">
        <v>566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44497</v>
      </c>
      <c r="S10" s="5">
        <v>44513</v>
      </c>
      <c r="T10" s="4" t="s">
        <v>33</v>
      </c>
      <c r="U10" s="4">
        <v>566</v>
      </c>
      <c r="V10" s="4">
        <v>0</v>
      </c>
      <c r="W10" s="4">
        <v>0</v>
      </c>
      <c r="X10" s="4">
        <v>2284332</v>
      </c>
      <c r="Y10" s="4" t="s">
        <v>58</v>
      </c>
    </row>
    <row r="11" s="4" customFormat="1" spans="1:23">
      <c r="A11" s="4">
        <v>16680234913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44497</v>
      </c>
      <c r="G11" s="5">
        <v>44498</v>
      </c>
      <c r="H11" s="4">
        <v>1</v>
      </c>
      <c r="I11" s="4">
        <v>1</v>
      </c>
      <c r="J11" s="4">
        <v>1</v>
      </c>
      <c r="K11" s="4" t="s">
        <v>29</v>
      </c>
      <c r="L11" s="4">
        <v>87.51</v>
      </c>
      <c r="M11" s="4">
        <v>87.51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44497</v>
      </c>
      <c r="S11" s="5">
        <v>44513</v>
      </c>
      <c r="T11" s="4" t="s">
        <v>33</v>
      </c>
      <c r="U11" s="4">
        <v>87.51</v>
      </c>
      <c r="V11" s="4">
        <v>0</v>
      </c>
      <c r="W11" s="4">
        <v>0</v>
      </c>
    </row>
    <row r="12" s="4" customFormat="1" spans="1:24">
      <c r="A12" s="4">
        <v>16682633225</v>
      </c>
      <c r="B12" s="4" t="s">
        <v>25</v>
      </c>
      <c r="C12" s="4" t="s">
        <v>26</v>
      </c>
      <c r="D12" s="4" t="s">
        <v>59</v>
      </c>
      <c r="E12" s="4" t="s">
        <v>62</v>
      </c>
      <c r="F12" s="5">
        <v>44497</v>
      </c>
      <c r="G12" s="5">
        <v>44498</v>
      </c>
      <c r="H12" s="4">
        <v>1</v>
      </c>
      <c r="I12" s="4">
        <v>1</v>
      </c>
      <c r="J12" s="4">
        <v>1</v>
      </c>
      <c r="K12" s="4" t="s">
        <v>29</v>
      </c>
      <c r="L12" s="4">
        <v>91.67</v>
      </c>
      <c r="M12" s="4">
        <v>91.67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44497</v>
      </c>
      <c r="S12" s="5">
        <v>44513</v>
      </c>
      <c r="T12" s="4" t="s">
        <v>33</v>
      </c>
      <c r="U12" s="4">
        <v>91.67</v>
      </c>
      <c r="V12" s="4">
        <v>0</v>
      </c>
      <c r="W12" s="4">
        <v>0</v>
      </c>
      <c r="X12" s="4">
        <v>2284586</v>
      </c>
    </row>
    <row r="13" s="4" customFormat="1" spans="1:24">
      <c r="A13" s="4">
        <v>16682772881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44497</v>
      </c>
      <c r="G13" s="5">
        <v>44498</v>
      </c>
      <c r="H13" s="4">
        <v>1</v>
      </c>
      <c r="I13" s="4">
        <v>1</v>
      </c>
      <c r="J13" s="4">
        <v>1</v>
      </c>
      <c r="K13" s="4" t="s">
        <v>29</v>
      </c>
      <c r="L13" s="4">
        <v>582.53</v>
      </c>
      <c r="M13" s="4">
        <v>582.53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44497</v>
      </c>
      <c r="S13" s="5">
        <v>44513</v>
      </c>
      <c r="T13" s="4" t="s">
        <v>33</v>
      </c>
      <c r="U13" s="4">
        <v>582.53</v>
      </c>
      <c r="V13" s="4">
        <v>0</v>
      </c>
      <c r="W13" s="4">
        <v>0</v>
      </c>
      <c r="X13" s="4">
        <v>2284600</v>
      </c>
    </row>
    <row r="14" s="4" customFormat="1" spans="1:24">
      <c r="A14" s="4">
        <v>16682778910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44497</v>
      </c>
      <c r="G14" s="5">
        <v>44498</v>
      </c>
      <c r="H14" s="4">
        <v>1</v>
      </c>
      <c r="I14" s="4">
        <v>1</v>
      </c>
      <c r="J14" s="4">
        <v>1</v>
      </c>
      <c r="K14" s="4" t="s">
        <v>29</v>
      </c>
      <c r="L14" s="4">
        <v>331.69</v>
      </c>
      <c r="M14" s="4">
        <v>331.69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44497</v>
      </c>
      <c r="S14" s="5">
        <v>44513</v>
      </c>
      <c r="T14" s="4" t="s">
        <v>33</v>
      </c>
      <c r="U14" s="4">
        <v>331.69</v>
      </c>
      <c r="V14" s="4">
        <v>0</v>
      </c>
      <c r="W14" s="4">
        <v>0</v>
      </c>
      <c r="X14" s="4">
        <v>2284601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E31" sqref="E31"/>
    </sheetView>
  </sheetViews>
  <sheetFormatPr defaultColWidth="9" defaultRowHeight="13.5"/>
  <cols>
    <col min="1" max="1" width="14.375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4">
        <v>16633982814</v>
      </c>
      <c r="B2" s="5">
        <v>44497</v>
      </c>
      <c r="C2" s="5">
        <v>44498</v>
      </c>
      <c r="D2" s="4">
        <v>510</v>
      </c>
      <c r="E2" s="4" t="str">
        <f>VLOOKUP(A2,Sheet3!A:L,12,0)</f>
        <v>510.00</v>
      </c>
      <c r="F2" s="4" t="str">
        <f>VLOOKUP(A2,Sheet3!A:C,3,0)</f>
        <v>2281688</v>
      </c>
      <c r="G2" s="4">
        <f>D2-E2</f>
        <v>0</v>
      </c>
      <c r="H2" s="4" t="str">
        <f>$H$1&amp;F2</f>
        <v>，2281688</v>
      </c>
      <c r="I2" s="4" t="str">
        <f>VLOOKUP(A2,Sheet3!A:T,20,0)</f>
        <v>直采</v>
      </c>
    </row>
    <row r="3" s="4" customFormat="1" spans="1:9">
      <c r="A3" s="4">
        <v>16670556298</v>
      </c>
      <c r="B3" s="5">
        <v>44497</v>
      </c>
      <c r="C3" s="5">
        <v>44498</v>
      </c>
      <c r="D3" s="4">
        <v>615.05</v>
      </c>
      <c r="E3" s="4" t="str">
        <f>VLOOKUP(A3,Sheet3!A:L,12,0)</f>
        <v>615.05</v>
      </c>
      <c r="F3" s="4" t="str">
        <f>VLOOKUP(A3,Sheet3!A:C,3,0)</f>
        <v>2283864</v>
      </c>
      <c r="G3" s="4">
        <f t="shared" ref="G3:G13" si="0">D3-E3</f>
        <v>0</v>
      </c>
      <c r="H3" s="4" t="str">
        <f t="shared" ref="H3:H13" si="1">$H$1&amp;F3</f>
        <v>，2283864</v>
      </c>
      <c r="I3" s="4" t="str">
        <f>VLOOKUP(A3,Sheet3!A:T,20,0)</f>
        <v>直连</v>
      </c>
    </row>
    <row r="4" s="4" customFormat="1" spans="1:9">
      <c r="A4" s="4">
        <v>16670906664</v>
      </c>
      <c r="B4" s="5">
        <v>44496</v>
      </c>
      <c r="C4" s="5">
        <v>44498</v>
      </c>
      <c r="D4" s="4">
        <v>442.76</v>
      </c>
      <c r="E4" s="4" t="str">
        <f>VLOOKUP(A4,Sheet3!A:L,12,0)</f>
        <v>442.76</v>
      </c>
      <c r="F4" s="4" t="str">
        <f>VLOOKUP(A4,Sheet3!A:C,3,0)</f>
        <v>2283900</v>
      </c>
      <c r="G4" s="4">
        <f t="shared" si="0"/>
        <v>0</v>
      </c>
      <c r="H4" s="4" t="str">
        <f t="shared" si="1"/>
        <v>，2283900</v>
      </c>
      <c r="I4" s="4" t="str">
        <f>VLOOKUP(A4,Sheet3!A:T,20,0)</f>
        <v>直连</v>
      </c>
    </row>
    <row r="5" s="4" customFormat="1" hidden="1" spans="1:9">
      <c r="A5" s="4">
        <v>16676620260</v>
      </c>
      <c r="B5" s="5">
        <v>44497</v>
      </c>
      <c r="C5" s="5">
        <v>44498</v>
      </c>
      <c r="D5" s="4">
        <v>0</v>
      </c>
      <c r="E5" s="4" t="e">
        <f>VLOOKUP(A5,Sheet3!A:L,12,0)</f>
        <v>#N/A</v>
      </c>
      <c r="F5" s="4" t="e">
        <f>VLOOKUP(A5,Sheet3!A:C,3,0)</f>
        <v>#N/A</v>
      </c>
      <c r="G5" s="4" t="e">
        <f t="shared" si="0"/>
        <v>#N/A</v>
      </c>
      <c r="H5" s="4" t="e">
        <f t="shared" si="1"/>
        <v>#N/A</v>
      </c>
      <c r="I5" s="4" t="e">
        <f>VLOOKUP(A5,Sheet3!A:T,20,0)</f>
        <v>#N/A</v>
      </c>
    </row>
    <row r="6" s="4" customFormat="1" spans="1:9">
      <c r="A6" s="4">
        <v>16677391786</v>
      </c>
      <c r="B6" s="5">
        <v>44496</v>
      </c>
      <c r="C6" s="5">
        <v>44498</v>
      </c>
      <c r="D6" s="4">
        <v>459.74</v>
      </c>
      <c r="E6" s="4" t="str">
        <f>VLOOKUP(A6,Sheet3!A:L,12,0)</f>
        <v>459.74</v>
      </c>
      <c r="F6" s="4" t="str">
        <f>VLOOKUP(A6,Sheet3!A:C,3,0)</f>
        <v>2284032</v>
      </c>
      <c r="G6" s="4">
        <f t="shared" si="0"/>
        <v>0</v>
      </c>
      <c r="H6" s="4" t="str">
        <f t="shared" si="1"/>
        <v>，2284032</v>
      </c>
      <c r="I6" s="4" t="str">
        <f>VLOOKUP(A6,Sheet3!A:T,20,0)</f>
        <v>直连</v>
      </c>
    </row>
    <row r="7" s="4" customFormat="1" spans="1:9">
      <c r="A7" s="4">
        <v>16678807332</v>
      </c>
      <c r="B7" s="5">
        <v>44497</v>
      </c>
      <c r="C7" s="5">
        <v>44498</v>
      </c>
      <c r="D7" s="4">
        <v>760</v>
      </c>
      <c r="E7" s="4" t="str">
        <f>VLOOKUP(A7,Sheet3!A:L,12,0)</f>
        <v>760.00</v>
      </c>
      <c r="F7" s="4" t="str">
        <f>VLOOKUP(A7,Sheet3!A:C,3,0)</f>
        <v>2284120</v>
      </c>
      <c r="G7" s="4">
        <f t="shared" si="0"/>
        <v>0</v>
      </c>
      <c r="H7" s="4" t="str">
        <f t="shared" si="1"/>
        <v>，2284120</v>
      </c>
      <c r="I7" s="4" t="str">
        <f>VLOOKUP(A7,Sheet3!A:T,20,0)</f>
        <v>直采</v>
      </c>
    </row>
    <row r="8" s="4" customFormat="1" spans="1:9">
      <c r="A8" s="4">
        <v>16680174639</v>
      </c>
      <c r="B8" s="5">
        <v>44497</v>
      </c>
      <c r="C8" s="5">
        <v>44498</v>
      </c>
      <c r="D8" s="4">
        <v>566</v>
      </c>
      <c r="E8" s="4" t="str">
        <f>VLOOKUP(A8,Sheet3!A:L,12,0)</f>
        <v>566.00</v>
      </c>
      <c r="F8" s="4" t="str">
        <f>VLOOKUP(A8,Sheet3!A:C,3,0)</f>
        <v>2284326</v>
      </c>
      <c r="G8" s="4">
        <f t="shared" si="0"/>
        <v>0</v>
      </c>
      <c r="H8" s="4" t="str">
        <f t="shared" si="1"/>
        <v>，2284326</v>
      </c>
      <c r="I8" s="4" t="str">
        <f>VLOOKUP(A8,Sheet3!A:T,20,0)</f>
        <v>直采</v>
      </c>
    </row>
    <row r="9" s="4" customFormat="1" spans="1:9">
      <c r="A9" s="4">
        <v>16680183192</v>
      </c>
      <c r="B9" s="5">
        <v>44497</v>
      </c>
      <c r="C9" s="5">
        <v>44498</v>
      </c>
      <c r="D9" s="4">
        <v>566</v>
      </c>
      <c r="E9" s="4" t="str">
        <f>VLOOKUP(A9,Sheet3!A:L,12,0)</f>
        <v>566.00</v>
      </c>
      <c r="F9" s="4" t="str">
        <f>VLOOKUP(A9,Sheet3!A:C,3,0)</f>
        <v>2284332</v>
      </c>
      <c r="G9" s="4">
        <f t="shared" si="0"/>
        <v>0</v>
      </c>
      <c r="H9" s="4" t="str">
        <f t="shared" si="1"/>
        <v>，2284332</v>
      </c>
      <c r="I9" s="4" t="str">
        <f>VLOOKUP(A9,Sheet3!A:T,20,0)</f>
        <v>直采</v>
      </c>
    </row>
    <row r="10" s="4" customFormat="1" spans="1:9">
      <c r="A10" s="4">
        <v>16680234913</v>
      </c>
      <c r="B10" s="5">
        <v>44497</v>
      </c>
      <c r="C10" s="5">
        <v>44498</v>
      </c>
      <c r="D10" s="4">
        <v>87.51</v>
      </c>
      <c r="E10" s="4" t="str">
        <f>VLOOKUP(A10,Sheet3!A:L,12,0)</f>
        <v>87.51</v>
      </c>
      <c r="F10" s="4" t="str">
        <f>VLOOKUP(A10,Sheet3!A:C,3,0)</f>
        <v>2284341</v>
      </c>
      <c r="G10" s="4">
        <f t="shared" si="0"/>
        <v>0</v>
      </c>
      <c r="H10" s="4" t="str">
        <f t="shared" si="1"/>
        <v>，2284341</v>
      </c>
      <c r="I10" s="4" t="str">
        <f>VLOOKUP(A10,Sheet3!A:T,20,0)</f>
        <v>直连</v>
      </c>
    </row>
    <row r="11" s="4" customFormat="1" spans="1:9">
      <c r="A11" s="4">
        <v>16682633225</v>
      </c>
      <c r="B11" s="5">
        <v>44497</v>
      </c>
      <c r="C11" s="5">
        <v>44498</v>
      </c>
      <c r="D11" s="4">
        <v>91.67</v>
      </c>
      <c r="E11" s="4" t="str">
        <f>VLOOKUP(A11,Sheet3!A:L,12,0)</f>
        <v>91.67</v>
      </c>
      <c r="F11" s="4" t="str">
        <f>VLOOKUP(A11,Sheet3!A:C,3,0)</f>
        <v>2284586</v>
      </c>
      <c r="G11" s="4">
        <f t="shared" si="0"/>
        <v>0</v>
      </c>
      <c r="H11" s="4" t="str">
        <f t="shared" si="1"/>
        <v>，2284586</v>
      </c>
      <c r="I11" s="4" t="str">
        <f>VLOOKUP(A11,Sheet3!A:T,20,0)</f>
        <v>直连</v>
      </c>
    </row>
    <row r="12" s="4" customFormat="1" spans="1:9">
      <c r="A12" s="4">
        <v>16682772881</v>
      </c>
      <c r="B12" s="5">
        <v>44497</v>
      </c>
      <c r="C12" s="5">
        <v>44498</v>
      </c>
      <c r="D12" s="4">
        <v>582.53</v>
      </c>
      <c r="E12" s="4" t="str">
        <f>VLOOKUP(A12,Sheet3!A:L,12,0)</f>
        <v>582.53</v>
      </c>
      <c r="F12" s="4" t="str">
        <f>VLOOKUP(A12,Sheet3!A:C,3,0)</f>
        <v>2284600</v>
      </c>
      <c r="G12" s="4">
        <f t="shared" si="0"/>
        <v>0</v>
      </c>
      <c r="H12" s="4" t="str">
        <f t="shared" si="1"/>
        <v>，2284600</v>
      </c>
      <c r="I12" s="4" t="str">
        <f>VLOOKUP(A12,Sheet3!A:T,20,0)</f>
        <v>直连</v>
      </c>
    </row>
    <row r="13" s="4" customFormat="1" spans="1:9">
      <c r="A13" s="4">
        <v>16682778910</v>
      </c>
      <c r="B13" s="5">
        <v>44497</v>
      </c>
      <c r="C13" s="5">
        <v>44498</v>
      </c>
      <c r="D13" s="4">
        <v>331.69</v>
      </c>
      <c r="E13" s="4" t="str">
        <f>VLOOKUP(A13,Sheet3!A:L,12,0)</f>
        <v>331.69</v>
      </c>
      <c r="F13" s="4" t="str">
        <f>VLOOKUP(A13,Sheet3!A:C,3,0)</f>
        <v>2284601</v>
      </c>
      <c r="G13" s="4">
        <f t="shared" si="0"/>
        <v>0</v>
      </c>
      <c r="H13" s="4" t="str">
        <f t="shared" si="1"/>
        <v>，2284601</v>
      </c>
      <c r="I13" s="4" t="str">
        <f>VLOOKUP(A13,Sheet3!A:T,20,0)</f>
        <v>直连</v>
      </c>
    </row>
    <row r="15" spans="4:4">
      <c r="D15" s="4">
        <f>SUM(D2:D14)</f>
        <v>5012.95</v>
      </c>
    </row>
    <row r="19" spans="1:5">
      <c r="A19" s="4" t="s">
        <v>71</v>
      </c>
      <c r="D19" s="4">
        <v>2402</v>
      </c>
      <c r="E19" s="4">
        <v>2932.47</v>
      </c>
    </row>
    <row r="20" spans="1:5">
      <c r="A20" s="4" t="s">
        <v>72</v>
      </c>
      <c r="D20" s="4">
        <v>2610.95</v>
      </c>
      <c r="E20" s="4">
        <v>3187.56</v>
      </c>
    </row>
    <row r="21" spans="1:5">
      <c r="A21" s="4" t="s">
        <v>73</v>
      </c>
      <c r="D21" s="4">
        <f>SUBTOTAL(9,D19:D20)</f>
        <v>5012.95</v>
      </c>
      <c r="E21" s="4">
        <f>SUBTOTAL(9,E19:E20)</f>
        <v>6120.03</v>
      </c>
    </row>
    <row r="22" spans="1:1">
      <c r="A22" s="4" t="s">
        <v>74</v>
      </c>
    </row>
  </sheetData>
  <autoFilter ref="A1:XFD22">
    <filterColumn colId="3">
      <filters blank="1">
        <filter val="510"/>
        <filter val="760"/>
        <filter val="87.51"/>
        <filter val="2402"/>
        <filter val="582.53"/>
        <filter val="459.74"/>
        <filter val="615.05"/>
        <filter val="2610.95"/>
        <filter val="5012.95"/>
        <filter val="566"/>
        <filter val="442.76"/>
        <filter val="91.67"/>
        <filter val="331.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I41" sqref="I41"/>
    </sheetView>
  </sheetViews>
  <sheetFormatPr defaultColWidth="8" defaultRowHeight="12.75"/>
  <cols>
    <col min="1" max="1" width="12.75" style="1" customWidth="1"/>
    <col min="2" max="16383" width="8" style="1"/>
  </cols>
  <sheetData>
    <row r="1" s="1" customFormat="1" spans="1:20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</row>
    <row r="2" s="1" customFormat="1" spans="1:20">
      <c r="A2" s="3">
        <v>16682778910</v>
      </c>
      <c r="B2" s="1" t="s">
        <v>92</v>
      </c>
      <c r="C2" s="1" t="s">
        <v>93</v>
      </c>
      <c r="D2" s="1" t="s">
        <v>94</v>
      </c>
      <c r="E2" s="1" t="s">
        <v>69</v>
      </c>
      <c r="F2" s="1" t="s">
        <v>92</v>
      </c>
      <c r="G2" s="1" t="s">
        <v>95</v>
      </c>
      <c r="H2" s="1" t="s">
        <v>96</v>
      </c>
      <c r="I2" s="1" t="s">
        <v>97</v>
      </c>
      <c r="J2" s="1" t="s">
        <v>98</v>
      </c>
      <c r="K2" s="1" t="s">
        <v>97</v>
      </c>
      <c r="L2" s="1" t="s">
        <v>97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</row>
    <row r="3" s="1" customFormat="1" spans="1:20">
      <c r="A3" s="3">
        <v>16682772881</v>
      </c>
      <c r="B3" s="1" t="s">
        <v>92</v>
      </c>
      <c r="C3" s="1" t="s">
        <v>106</v>
      </c>
      <c r="D3" s="1" t="s">
        <v>107</v>
      </c>
      <c r="E3" s="1" t="s">
        <v>66</v>
      </c>
      <c r="F3" s="1" t="s">
        <v>92</v>
      </c>
      <c r="G3" s="1" t="s">
        <v>95</v>
      </c>
      <c r="H3" s="1" t="s">
        <v>96</v>
      </c>
      <c r="I3" s="1" t="s">
        <v>108</v>
      </c>
      <c r="J3" s="1" t="s">
        <v>98</v>
      </c>
      <c r="K3" s="1" t="s">
        <v>108</v>
      </c>
      <c r="L3" s="1" t="s">
        <v>108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109</v>
      </c>
      <c r="R3" s="1" t="s">
        <v>103</v>
      </c>
      <c r="S3" s="1" t="s">
        <v>104</v>
      </c>
      <c r="T3" s="1" t="s">
        <v>105</v>
      </c>
    </row>
    <row r="4" s="1" customFormat="1" spans="1:20">
      <c r="A4" s="3">
        <v>16682633225</v>
      </c>
      <c r="B4" s="1" t="s">
        <v>92</v>
      </c>
      <c r="C4" s="1" t="s">
        <v>110</v>
      </c>
      <c r="D4" s="1" t="s">
        <v>111</v>
      </c>
      <c r="E4" s="1" t="s">
        <v>63</v>
      </c>
      <c r="F4" s="1" t="s">
        <v>92</v>
      </c>
      <c r="G4" s="1" t="s">
        <v>95</v>
      </c>
      <c r="H4" s="1" t="s">
        <v>96</v>
      </c>
      <c r="I4" s="1" t="s">
        <v>112</v>
      </c>
      <c r="J4" s="1" t="s">
        <v>98</v>
      </c>
      <c r="K4" s="1" t="s">
        <v>112</v>
      </c>
      <c r="L4" s="1" t="s">
        <v>112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113</v>
      </c>
      <c r="R4" s="1" t="s">
        <v>103</v>
      </c>
      <c r="S4" s="1" t="s">
        <v>104</v>
      </c>
      <c r="T4" s="1" t="s">
        <v>105</v>
      </c>
    </row>
    <row r="5" s="1" customFormat="1" spans="1:20">
      <c r="A5" s="3">
        <v>16680234913</v>
      </c>
      <c r="B5" s="1" t="s">
        <v>92</v>
      </c>
      <c r="C5" s="1" t="s">
        <v>114</v>
      </c>
      <c r="D5" s="1" t="s">
        <v>111</v>
      </c>
      <c r="E5" s="1" t="s">
        <v>61</v>
      </c>
      <c r="F5" s="1" t="s">
        <v>92</v>
      </c>
      <c r="G5" s="1" t="s">
        <v>95</v>
      </c>
      <c r="H5" s="1" t="s">
        <v>96</v>
      </c>
      <c r="I5" s="1" t="s">
        <v>115</v>
      </c>
      <c r="J5" s="1" t="s">
        <v>98</v>
      </c>
      <c r="K5" s="1" t="s">
        <v>115</v>
      </c>
      <c r="L5" s="1" t="s">
        <v>115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116</v>
      </c>
      <c r="R5" s="1" t="s">
        <v>103</v>
      </c>
      <c r="S5" s="1" t="s">
        <v>104</v>
      </c>
      <c r="T5" s="1" t="s">
        <v>105</v>
      </c>
    </row>
    <row r="6" s="1" customFormat="1" spans="1:20">
      <c r="A6" s="3">
        <v>16680183192</v>
      </c>
      <c r="B6" s="1" t="s">
        <v>92</v>
      </c>
      <c r="C6" s="1" t="s">
        <v>117</v>
      </c>
      <c r="D6" s="1" t="s">
        <v>118</v>
      </c>
      <c r="E6" s="1" t="s">
        <v>57</v>
      </c>
      <c r="F6" s="1" t="s">
        <v>92</v>
      </c>
      <c r="G6" s="1" t="s">
        <v>95</v>
      </c>
      <c r="H6" s="1" t="s">
        <v>96</v>
      </c>
      <c r="I6" s="1" t="s">
        <v>119</v>
      </c>
      <c r="J6" s="1" t="s">
        <v>98</v>
      </c>
      <c r="K6" s="1" t="s">
        <v>119</v>
      </c>
      <c r="L6" s="1" t="s">
        <v>119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120</v>
      </c>
      <c r="R6" s="1" t="s">
        <v>103</v>
      </c>
      <c r="S6" s="1" t="s">
        <v>104</v>
      </c>
      <c r="T6" s="1" t="s">
        <v>121</v>
      </c>
    </row>
    <row r="7" s="1" customFormat="1" spans="1:20">
      <c r="A7" s="3">
        <v>16680174639</v>
      </c>
      <c r="B7" s="1" t="s">
        <v>92</v>
      </c>
      <c r="C7" s="1" t="s">
        <v>122</v>
      </c>
      <c r="D7" s="1" t="s">
        <v>118</v>
      </c>
      <c r="E7" s="1" t="s">
        <v>54</v>
      </c>
      <c r="F7" s="1" t="s">
        <v>92</v>
      </c>
      <c r="G7" s="1" t="s">
        <v>95</v>
      </c>
      <c r="H7" s="1" t="s">
        <v>96</v>
      </c>
      <c r="I7" s="1" t="s">
        <v>119</v>
      </c>
      <c r="J7" s="1" t="s">
        <v>98</v>
      </c>
      <c r="K7" s="1" t="s">
        <v>119</v>
      </c>
      <c r="L7" s="1" t="s">
        <v>119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123</v>
      </c>
      <c r="R7" s="1" t="s">
        <v>103</v>
      </c>
      <c r="S7" s="1" t="s">
        <v>104</v>
      </c>
      <c r="T7" s="1" t="s">
        <v>121</v>
      </c>
    </row>
    <row r="8" s="1" customFormat="1" spans="1:20">
      <c r="A8" s="3">
        <v>16678807332</v>
      </c>
      <c r="B8" s="1" t="s">
        <v>124</v>
      </c>
      <c r="C8" s="1" t="s">
        <v>125</v>
      </c>
      <c r="D8" s="1" t="s">
        <v>126</v>
      </c>
      <c r="E8" s="1" t="s">
        <v>50</v>
      </c>
      <c r="F8" s="1" t="s">
        <v>92</v>
      </c>
      <c r="G8" s="1" t="s">
        <v>95</v>
      </c>
      <c r="H8" s="1" t="s">
        <v>96</v>
      </c>
      <c r="I8" s="1" t="s">
        <v>127</v>
      </c>
      <c r="J8" s="1" t="s">
        <v>98</v>
      </c>
      <c r="K8" s="1" t="s">
        <v>127</v>
      </c>
      <c r="L8" s="1" t="s">
        <v>127</v>
      </c>
      <c r="M8" s="1" t="s">
        <v>99</v>
      </c>
      <c r="N8" s="1" t="s">
        <v>99</v>
      </c>
      <c r="O8" s="1" t="s">
        <v>100</v>
      </c>
      <c r="P8" s="1" t="s">
        <v>101</v>
      </c>
      <c r="Q8" s="1" t="s">
        <v>128</v>
      </c>
      <c r="R8" s="1" t="s">
        <v>103</v>
      </c>
      <c r="S8" s="1" t="s">
        <v>104</v>
      </c>
      <c r="T8" s="1" t="s">
        <v>121</v>
      </c>
    </row>
    <row r="9" s="1" customFormat="1" spans="1:20">
      <c r="A9" s="3">
        <v>16677391786</v>
      </c>
      <c r="B9" s="1" t="s">
        <v>124</v>
      </c>
      <c r="C9" s="1" t="s">
        <v>129</v>
      </c>
      <c r="D9" s="1" t="s">
        <v>130</v>
      </c>
      <c r="E9" s="1" t="s">
        <v>47</v>
      </c>
      <c r="F9" s="1" t="s">
        <v>124</v>
      </c>
      <c r="G9" s="1" t="s">
        <v>95</v>
      </c>
      <c r="H9" s="1" t="s">
        <v>96</v>
      </c>
      <c r="I9" s="1" t="s">
        <v>131</v>
      </c>
      <c r="J9" s="1" t="s">
        <v>98</v>
      </c>
      <c r="K9" s="1" t="s">
        <v>131</v>
      </c>
      <c r="L9" s="1" t="s">
        <v>131</v>
      </c>
      <c r="M9" s="1" t="s">
        <v>99</v>
      </c>
      <c r="N9" s="1" t="s">
        <v>99</v>
      </c>
      <c r="O9" s="1" t="s">
        <v>100</v>
      </c>
      <c r="P9" s="1" t="s">
        <v>101</v>
      </c>
      <c r="Q9" s="1" t="s">
        <v>132</v>
      </c>
      <c r="R9" s="1" t="s">
        <v>103</v>
      </c>
      <c r="S9" s="1" t="s">
        <v>104</v>
      </c>
      <c r="T9" s="1" t="s">
        <v>105</v>
      </c>
    </row>
    <row r="10" s="1" customFormat="1" spans="1:20">
      <c r="A10" s="3">
        <v>16670906664</v>
      </c>
      <c r="B10" s="1" t="s">
        <v>124</v>
      </c>
      <c r="C10" s="1" t="s">
        <v>133</v>
      </c>
      <c r="D10" s="1" t="s">
        <v>134</v>
      </c>
      <c r="E10" s="1" t="s">
        <v>40</v>
      </c>
      <c r="F10" s="1" t="s">
        <v>124</v>
      </c>
      <c r="G10" s="1" t="s">
        <v>95</v>
      </c>
      <c r="H10" s="1" t="s">
        <v>96</v>
      </c>
      <c r="I10" s="1" t="s">
        <v>135</v>
      </c>
      <c r="J10" s="1" t="s">
        <v>98</v>
      </c>
      <c r="K10" s="1" t="s">
        <v>135</v>
      </c>
      <c r="L10" s="1" t="s">
        <v>135</v>
      </c>
      <c r="M10" s="1" t="s">
        <v>99</v>
      </c>
      <c r="N10" s="1" t="s">
        <v>99</v>
      </c>
      <c r="O10" s="1" t="s">
        <v>100</v>
      </c>
      <c r="P10" s="1" t="s">
        <v>101</v>
      </c>
      <c r="Q10" s="1" t="s">
        <v>136</v>
      </c>
      <c r="R10" s="1" t="s">
        <v>103</v>
      </c>
      <c r="S10" s="1" t="s">
        <v>104</v>
      </c>
      <c r="T10" s="1" t="s">
        <v>105</v>
      </c>
    </row>
    <row r="11" s="1" customFormat="1" spans="1:20">
      <c r="A11" s="3">
        <v>16670556298</v>
      </c>
      <c r="B11" s="1" t="s">
        <v>124</v>
      </c>
      <c r="C11" s="1" t="s">
        <v>137</v>
      </c>
      <c r="D11" s="1" t="s">
        <v>138</v>
      </c>
      <c r="E11" s="1" t="s">
        <v>36</v>
      </c>
      <c r="F11" s="1" t="s">
        <v>92</v>
      </c>
      <c r="G11" s="1" t="s">
        <v>95</v>
      </c>
      <c r="H11" s="1" t="s">
        <v>96</v>
      </c>
      <c r="I11" s="1" t="s">
        <v>139</v>
      </c>
      <c r="J11" s="1" t="s">
        <v>98</v>
      </c>
      <c r="K11" s="1" t="s">
        <v>139</v>
      </c>
      <c r="L11" s="1" t="s">
        <v>139</v>
      </c>
      <c r="M11" s="1" t="s">
        <v>99</v>
      </c>
      <c r="N11" s="1" t="s">
        <v>99</v>
      </c>
      <c r="O11" s="1" t="s">
        <v>100</v>
      </c>
      <c r="P11" s="1" t="s">
        <v>101</v>
      </c>
      <c r="Q11" s="1" t="s">
        <v>140</v>
      </c>
      <c r="R11" s="1" t="s">
        <v>103</v>
      </c>
      <c r="S11" s="1" t="s">
        <v>104</v>
      </c>
      <c r="T11" s="1" t="s">
        <v>105</v>
      </c>
    </row>
    <row r="12" s="1" customFormat="1" spans="1:20">
      <c r="A12" s="3">
        <v>16633982814</v>
      </c>
      <c r="B12" s="1" t="s">
        <v>141</v>
      </c>
      <c r="C12" s="1" t="s">
        <v>142</v>
      </c>
      <c r="D12" s="1" t="s">
        <v>143</v>
      </c>
      <c r="E12" s="1" t="s">
        <v>30</v>
      </c>
      <c r="F12" s="1" t="s">
        <v>92</v>
      </c>
      <c r="G12" s="1" t="s">
        <v>95</v>
      </c>
      <c r="H12" s="1" t="s">
        <v>96</v>
      </c>
      <c r="I12" s="1" t="s">
        <v>144</v>
      </c>
      <c r="J12" s="1" t="s">
        <v>98</v>
      </c>
      <c r="K12" s="1" t="s">
        <v>144</v>
      </c>
      <c r="L12" s="1" t="s">
        <v>144</v>
      </c>
      <c r="M12" s="1" t="s">
        <v>99</v>
      </c>
      <c r="N12" s="1" t="s">
        <v>99</v>
      </c>
      <c r="O12" s="1" t="s">
        <v>100</v>
      </c>
      <c r="P12" s="1" t="s">
        <v>101</v>
      </c>
      <c r="Q12" s="1" t="s">
        <v>145</v>
      </c>
      <c r="R12" s="1" t="s">
        <v>103</v>
      </c>
      <c r="S12" s="1" t="s">
        <v>104</v>
      </c>
      <c r="T12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2021-11-13T01:05:49Z</dcterms:created>
  <dcterms:modified xsi:type="dcterms:W3CDTF">2021-11-13T01:43:25Z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DE378AEE69134645ADCA4EDFC06AACD6</vt:lpwstr>
  </property>
  <property fmtid="{D5CDD505-2E9C-101B-9397-08002B2CF9AE}" pid="3" name="KSOProductBuildVer">
    <vt:lpwstr>2052-11.1.0.11045</vt:lpwstr>
  </property>
</Properties>
</file>