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<sst xmlns="http://schemas.openxmlformats.org/spreadsheetml/2006/main" count="365" uniqueCount="144">
  <si>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</si>
  <si>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</si>
  <si>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</si>
  <si>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</si>
  <si>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</si>
  <si>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</si>
  <si>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</si>
  <si>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</si>
  <si>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</si>
  <si>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</si>
  <si>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</si>
  <si>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</si>
  <si>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</si>
  <si>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</si>
  <si>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</si>
  <si>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</si>
  <si>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</si>
  <si>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</si>
  <si>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</si>
  <si>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</si>
  <si>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</si>
  <si>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</si>
  <si>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</si>
  <si>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</si>
  <si>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</si>
  <si>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</si>
  <si>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</si>
  <si>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[泰安]格林豪泰(泰安火车站财源街店)(64213913)</t>
  </si>
  <si>
    <t>大床房&lt;双人入住&gt;&lt;内宾&gt;&lt;预付&gt;&lt;无早&gt;</t>
  </si>
  <si>
    <t>CNY</t>
  </si>
  <si>
    <t>孙枫珍</t>
  </si>
  <si>
    <t>CA11323211113CNY</t>
  </si>
  <si>
    <t>未提现</t>
  </si>
  <si>
    <t>携程开票</t>
  </si>
  <si>
    <t>Acknowledged</t>
  </si>
  <si>
    <t>[吴川]吴川鼎龙湾海洋主题公寓(71988433)</t>
  </si>
  <si>
    <t>180度全海景双床房&lt;双人入住&gt;&lt;内宾&gt;&lt;预付&gt;&lt;双早&gt;</t>
  </si>
  <si>
    <t>林南辉</t>
  </si>
  <si>
    <t>[安丘]格林豪泰酒店(安丘汽车站和平东路店)(69142382)</t>
  </si>
  <si>
    <t>商务大床房&lt;双人入住&gt;&lt;内宾&gt;&lt;预付&gt;&lt;无早&gt;</t>
  </si>
  <si>
    <t>王欢欢</t>
  </si>
  <si>
    <t>[深圳]深圳卡蔓商务酒店(72987586)</t>
  </si>
  <si>
    <t>豪华大床房&lt;双人入住&gt;&lt;内宾&gt;&lt;预付&gt;&lt;无早&gt;</t>
  </si>
  <si>
    <t>程启</t>
  </si>
  <si>
    <t>[乌鲁木齐]IU酒店(乌鲁木齐铁路局西单商场地铁站店)(71498699)</t>
  </si>
  <si>
    <t>小U·超级大床房&lt;双人入住&gt;&lt;内宾&gt;&lt;预付&gt;&lt;无早&gt;</t>
  </si>
  <si>
    <t>王元华</t>
  </si>
  <si>
    <t>[北京]锦江之星(北京会议中心鸟巢酒店)(60988931)</t>
  </si>
  <si>
    <t>标准房C&lt;双人入住&gt;&lt;内宾&gt;&lt;预付&gt;&lt;双早&gt;</t>
  </si>
  <si>
    <t>贺振宗</t>
  </si>
  <si>
    <t>[安顺]安顺豪生温泉度假酒店(80625373)</t>
  </si>
  <si>
    <t>轻奢大床房&lt;双人入住&gt;&lt;中宾&gt;&lt;日历房套餐高价值&gt;&lt;双早&gt;&lt;新酒店礼盒&gt;</t>
  </si>
  <si>
    <t>黄金</t>
  </si>
  <si>
    <t>[南京]锦江之星品尚(南京葛塘地铁站美利广场店)(66013429)</t>
  </si>
  <si>
    <t>商务房A&lt;双人入住&gt;&lt;内宾&gt;&lt;预付&gt;&lt;无早&gt;</t>
  </si>
  <si>
    <t>韦小玲</t>
  </si>
  <si>
    <t>[上海]锦江之星(上海漕河泾星中路地铁站店)(66072634)</t>
  </si>
  <si>
    <t>双人房A&lt;双人入住&gt;&lt;内宾&gt;&lt;预付&gt;&lt;无早&gt;</t>
  </si>
  <si>
    <t>邓伟杰</t>
  </si>
  <si>
    <t>取消</t>
  </si>
  <si>
    <t>[衡水]骏怡精选酒店(衡水奥体中心店)(73247377)</t>
  </si>
  <si>
    <t>高级大床房&lt;双人入住&gt;&lt;内宾&gt;&lt;预付&gt;&lt;双早&gt;</t>
  </si>
  <si>
    <t>杨屹胜</t>
  </si>
  <si>
    <t>[忻州]尚客优酒店(忻州人民医院店)(73295974)</t>
  </si>
  <si>
    <t>精品大床房&lt;双人入住&gt;&lt;内宾&gt;&lt;预付&gt;&lt;无早&gt;</t>
  </si>
  <si>
    <t>赵焕斌</t>
  </si>
  <si>
    <t>[梅州]梅州英思廷酒店(80612726)</t>
  </si>
  <si>
    <t>廷悦大床房&lt;内宾&gt;&lt;无早&gt;</t>
  </si>
  <si>
    <t>欧阳昆江</t>
  </si>
  <si>
    <t>，</t>
  </si>
  <si>
    <t>202111091422490025</t>
  </si>
  <si>
    <t>A211113105446481</t>
  </si>
  <si>
    <t>A211113105505481</t>
  </si>
  <si>
    <t>i211113095128 房集：373.15元</t>
  </si>
  <si>
    <t>CNY / HKD 当前参考汇率: 1.220844369</t>
  </si>
  <si>
    <t>总计：2301.79 CNY/
2810.13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</si>
  <si>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</si>
  <si>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</si>
  <si>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</si>
  <si>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</si>
  <si>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</si>
  <si>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</si>
  <si>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</si>
  <si>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</si>
  <si>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</si>
  <si>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</si>
  <si>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</si>
  <si>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</si>
  <si>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</si>
  <si>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</si>
  <si>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</si>
  <si>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</si>
  <si>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</si>
  <si>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2021-11-09</t>
  </si>
  <si>
    <t>2294936</t>
  </si>
  <si>
    <t>梅州英思廷酒店</t>
  </si>
  <si>
    <t>2021-11-10</t>
  </si>
  <si>
    <t>退房日月结</t>
  </si>
  <si>
    <t>213.13</t>
  </si>
  <si>
    <t>RMB</t>
  </si>
  <si>
    <t>0</t>
  </si>
  <si>
    <t>0.00</t>
  </si>
  <si>
    <t>携程汇智国内直连</t>
  </si>
  <si>
    <t>2021-11-09 22:33:07</t>
  </si>
  <si>
    <t>否</t>
  </si>
  <si>
    <t>汇智国际旅游发展有限公司</t>
  </si>
  <si>
    <t>直采</t>
  </si>
  <si>
    <t>2294765</t>
  </si>
  <si>
    <t>尚客优酒店(忻州人民医院店)</t>
  </si>
  <si>
    <t>135.30</t>
  </si>
  <si>
    <t>2021-11-09 19:41:54</t>
  </si>
  <si>
    <t>直连</t>
  </si>
  <si>
    <t>2294753</t>
  </si>
  <si>
    <t>骏怡精选酒店(衡水奥体中心店)</t>
  </si>
  <si>
    <t>107.95</t>
  </si>
  <si>
    <t>2021-11-09 19:32:32</t>
  </si>
  <si>
    <t>2294382</t>
  </si>
  <si>
    <t>锦江之星(上海漕河泾星中路地铁站店)</t>
  </si>
  <si>
    <t>224.99</t>
  </si>
  <si>
    <t>2021-11-09 15:14:53</t>
  </si>
  <si>
    <t>2294369</t>
  </si>
  <si>
    <t>锦江之星品尚(南京葛塘地铁站美利广场店)</t>
  </si>
  <si>
    <t>237.86</t>
  </si>
  <si>
    <t>2021-11-09 15:00:11</t>
  </si>
  <si>
    <t>2294304</t>
  </si>
  <si>
    <t>IU酒店（乌鲁木齐铁路局西单商场地铁站店）</t>
  </si>
  <si>
    <t>148.53</t>
  </si>
  <si>
    <t>2021-11-09 14:07:04</t>
  </si>
  <si>
    <t>2294301</t>
  </si>
  <si>
    <t>锦江之星(北京会议中心鸟巢酒店)</t>
  </si>
  <si>
    <t>350.44</t>
  </si>
  <si>
    <t>2021-11-09 14:09:31</t>
  </si>
  <si>
    <t>2294200</t>
  </si>
  <si>
    <t>深圳卡蔓商务酒店</t>
  </si>
  <si>
    <t>233.68</t>
  </si>
  <si>
    <t>2021-11-09 13:03:34</t>
  </si>
  <si>
    <t>2294198</t>
  </si>
  <si>
    <t>格林豪泰酒店（潍坊安丘汽车站和平东路店）</t>
  </si>
  <si>
    <t>124.03</t>
  </si>
  <si>
    <t>2021-11-09 13:00:43</t>
  </si>
  <si>
    <t>2294066</t>
  </si>
  <si>
    <t>吴川鼎龙湾海洋主题公寓</t>
  </si>
  <si>
    <t>152.73</t>
  </si>
  <si>
    <t>2021-11-09 11:35:53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</si>
</sst>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7" borderId="4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16759736470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44509</v>
      </c>
      <c r="G2" s="5">
        <v>44510</v>
      </c>
      <c r="H2" s="4">
        <v>1</v>
      </c>
      <c r="I2" s="4">
        <v>1</v>
      </c>
      <c r="J2" s="4">
        <v>1</v>
      </c>
      <c r="K2" s="4" t="s">
        <v>29</v>
      </c>
      <c r="L2" s="4">
        <v>107.63</v>
      </c>
      <c r="M2" s="4">
        <v>107.63</v>
      </c>
      <c r="N2" s="4" t="s">
        <v>30</v>
      </c>
      <c r="O2" s="4" t="s">
        <v>31</v>
      </c>
      <c r="P2" s="4" t="s">
        <v>32</v>
      </c>
      <c r="Q2" s="4">
        <v>0</v>
      </c>
      <c r="R2" s="6">
        <v>44509</v>
      </c>
      <c r="S2" s="5">
        <v>44513</v>
      </c>
      <c r="T2" s="4" t="s">
        <v>33</v>
      </c>
      <c r="U2" s="4">
        <v>107.63</v>
      </c>
      <c r="V2" s="4">
        <v>0</v>
      </c>
      <c r="W2" s="4">
        <v>0</v>
      </c>
      <c r="X2" s="4">
        <v>2294012</v>
      </c>
      <c r="Y2" s="4" t="s">
        <v>34</v>
      </c>
    </row>
    <row r="3" s="4" customFormat="1" spans="1:24">
      <c r="A3" s="4">
        <v>16759884441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44509</v>
      </c>
      <c r="G3" s="5">
        <v>44510</v>
      </c>
      <c r="H3" s="4">
        <v>1</v>
      </c>
      <c r="I3" s="4">
        <v>1</v>
      </c>
      <c r="J3" s="4">
        <v>1</v>
      </c>
      <c r="K3" s="4" t="s">
        <v>29</v>
      </c>
      <c r="L3" s="4">
        <v>152.73</v>
      </c>
      <c r="M3" s="4">
        <v>152.73</v>
      </c>
      <c r="N3" s="4" t="s">
        <v>37</v>
      </c>
      <c r="O3" s="4" t="s">
        <v>31</v>
      </c>
      <c r="P3" s="4" t="s">
        <v>32</v>
      </c>
      <c r="Q3" s="4">
        <v>0</v>
      </c>
      <c r="R3" s="6">
        <v>44509</v>
      </c>
      <c r="S3" s="5">
        <v>44513</v>
      </c>
      <c r="T3" s="4" t="s">
        <v>33</v>
      </c>
      <c r="U3" s="4">
        <v>152.73</v>
      </c>
      <c r="V3" s="4">
        <v>0</v>
      </c>
      <c r="W3" s="4">
        <v>0</v>
      </c>
      <c r="X3" s="4">
        <v>2294066</v>
      </c>
    </row>
    <row r="4" s="4" customFormat="1" spans="1:24">
      <c r="A4" s="4">
        <v>16760197244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44509</v>
      </c>
      <c r="G4" s="5">
        <v>44510</v>
      </c>
      <c r="H4" s="4">
        <v>1</v>
      </c>
      <c r="I4" s="4">
        <v>1</v>
      </c>
      <c r="J4" s="4">
        <v>1</v>
      </c>
      <c r="K4" s="4" t="s">
        <v>29</v>
      </c>
      <c r="L4" s="4">
        <v>124.03</v>
      </c>
      <c r="M4" s="4">
        <v>124.03</v>
      </c>
      <c r="N4" s="4" t="s">
        <v>40</v>
      </c>
      <c r="O4" s="4" t="s">
        <v>31</v>
      </c>
      <c r="P4" s="4" t="s">
        <v>32</v>
      </c>
      <c r="Q4" s="4">
        <v>0</v>
      </c>
      <c r="R4" s="6">
        <v>44509</v>
      </c>
      <c r="S4" s="5">
        <v>44513</v>
      </c>
      <c r="T4" s="4" t="s">
        <v>33</v>
      </c>
      <c r="U4" s="4">
        <v>124.03</v>
      </c>
      <c r="V4" s="4">
        <v>0</v>
      </c>
      <c r="W4" s="4">
        <v>0</v>
      </c>
      <c r="X4" s="4">
        <v>2294198</v>
      </c>
    </row>
    <row r="5" s="4" customFormat="1" spans="1:23">
      <c r="A5" s="4">
        <v>16760200740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44509</v>
      </c>
      <c r="G5" s="5">
        <v>44510</v>
      </c>
      <c r="H5" s="4">
        <v>1</v>
      </c>
      <c r="I5" s="4">
        <v>1</v>
      </c>
      <c r="J5" s="4">
        <v>1</v>
      </c>
      <c r="K5" s="4" t="s">
        <v>29</v>
      </c>
      <c r="L5" s="4">
        <v>233.68</v>
      </c>
      <c r="M5" s="4">
        <v>233.68</v>
      </c>
      <c r="N5" s="4" t="s">
        <v>43</v>
      </c>
      <c r="O5" s="4" t="s">
        <v>31</v>
      </c>
      <c r="P5" s="4" t="s">
        <v>32</v>
      </c>
      <c r="Q5" s="4">
        <v>0</v>
      </c>
      <c r="R5" s="6">
        <v>44509</v>
      </c>
      <c r="S5" s="5">
        <v>44513</v>
      </c>
      <c r="T5" s="4" t="s">
        <v>33</v>
      </c>
      <c r="U5" s="4">
        <v>233.68</v>
      </c>
      <c r="V5" s="4">
        <v>0</v>
      </c>
      <c r="W5" s="4">
        <v>0</v>
      </c>
    </row>
    <row r="6" s="4" customFormat="1" spans="1:25">
      <c r="A6" s="4">
        <v>16760427451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44509</v>
      </c>
      <c r="G6" s="5">
        <v>44510</v>
      </c>
      <c r="H6" s="4">
        <v>1</v>
      </c>
      <c r="I6" s="4">
        <v>1</v>
      </c>
      <c r="J6" s="4">
        <v>1</v>
      </c>
      <c r="K6" s="4" t="s">
        <v>29</v>
      </c>
      <c r="L6" s="4">
        <v>148.53</v>
      </c>
      <c r="M6" s="4">
        <v>148.53</v>
      </c>
      <c r="N6" s="4" t="s">
        <v>46</v>
      </c>
      <c r="O6" s="4" t="s">
        <v>31</v>
      </c>
      <c r="P6" s="4" t="s">
        <v>32</v>
      </c>
      <c r="Q6" s="4">
        <v>0</v>
      </c>
      <c r="R6" s="6">
        <v>44509</v>
      </c>
      <c r="S6" s="5">
        <v>44513</v>
      </c>
      <c r="T6" s="4" t="s">
        <v>33</v>
      </c>
      <c r="U6" s="4">
        <v>148.53</v>
      </c>
      <c r="V6" s="4">
        <v>0</v>
      </c>
      <c r="W6" s="4">
        <v>0</v>
      </c>
      <c r="X6" s="4">
        <v>2294304</v>
      </c>
      <c r="Y6" s="4">
        <v>104014611644</v>
      </c>
    </row>
    <row r="7" s="4" customFormat="1" spans="1:24">
      <c r="A7" s="4">
        <v>16760419250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44509</v>
      </c>
      <c r="G7" s="5">
        <v>44510</v>
      </c>
      <c r="H7" s="4">
        <v>1</v>
      </c>
      <c r="I7" s="4">
        <v>1</v>
      </c>
      <c r="J7" s="4">
        <v>1</v>
      </c>
      <c r="K7" s="4" t="s">
        <v>29</v>
      </c>
      <c r="L7" s="4">
        <v>350.44</v>
      </c>
      <c r="M7" s="4">
        <v>350.44</v>
      </c>
      <c r="N7" s="4" t="s">
        <v>49</v>
      </c>
      <c r="O7" s="4" t="s">
        <v>31</v>
      </c>
      <c r="P7" s="4" t="s">
        <v>32</v>
      </c>
      <c r="Q7" s="4">
        <v>0</v>
      </c>
      <c r="R7" s="6">
        <v>44509</v>
      </c>
      <c r="S7" s="5">
        <v>44513</v>
      </c>
      <c r="T7" s="4" t="s">
        <v>33</v>
      </c>
      <c r="U7" s="4">
        <v>350.44</v>
      </c>
      <c r="V7" s="4">
        <v>0</v>
      </c>
      <c r="W7" s="4">
        <v>0</v>
      </c>
      <c r="X7" s="4">
        <v>2294301</v>
      </c>
    </row>
    <row r="8" s="4" customFormat="1" spans="1:25">
      <c r="A8" s="4">
        <v>16760450398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44509</v>
      </c>
      <c r="G8" s="5">
        <v>44510</v>
      </c>
      <c r="H8" s="4">
        <v>1</v>
      </c>
      <c r="I8" s="4">
        <v>1</v>
      </c>
      <c r="J8" s="4">
        <v>1</v>
      </c>
      <c r="K8" s="4" t="s">
        <v>29</v>
      </c>
      <c r="L8" s="4">
        <v>373.15</v>
      </c>
      <c r="M8" s="4">
        <v>373.15</v>
      </c>
      <c r="N8" s="4" t="s">
        <v>52</v>
      </c>
      <c r="O8" s="4" t="s">
        <v>31</v>
      </c>
      <c r="P8" s="4" t="s">
        <v>32</v>
      </c>
      <c r="Q8" s="4">
        <v>0</v>
      </c>
      <c r="R8" s="6">
        <v>44509</v>
      </c>
      <c r="S8" s="5">
        <v>44513</v>
      </c>
      <c r="T8" s="4" t="s">
        <v>33</v>
      </c>
      <c r="U8" s="4">
        <v>373.15</v>
      </c>
      <c r="V8" s="4">
        <v>0</v>
      </c>
      <c r="W8" s="4">
        <v>0</v>
      </c>
      <c r="X8" s="4"/>
      <c r="Y8" s="4">
        <v>1268578</v>
      </c>
    </row>
    <row r="9" s="4" customFormat="1" spans="1:25">
      <c r="A9" s="4">
        <v>16760590574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44509</v>
      </c>
      <c r="G9" s="5">
        <v>44510</v>
      </c>
      <c r="H9" s="4">
        <v>1</v>
      </c>
      <c r="I9" s="4">
        <v>1</v>
      </c>
      <c r="J9" s="4">
        <v>1</v>
      </c>
      <c r="K9" s="4" t="s">
        <v>29</v>
      </c>
      <c r="L9" s="4">
        <v>237.86</v>
      </c>
      <c r="M9" s="4">
        <v>237.86</v>
      </c>
      <c r="N9" s="4" t="s">
        <v>55</v>
      </c>
      <c r="O9" s="4" t="s">
        <v>31</v>
      </c>
      <c r="P9" s="4" t="s">
        <v>32</v>
      </c>
      <c r="Q9" s="4">
        <v>0</v>
      </c>
      <c r="R9" s="6">
        <v>44509</v>
      </c>
      <c r="S9" s="5">
        <v>44513</v>
      </c>
      <c r="T9" s="4" t="s">
        <v>33</v>
      </c>
      <c r="U9" s="4">
        <v>237.86</v>
      </c>
      <c r="V9" s="4">
        <v>0</v>
      </c>
      <c r="W9" s="4">
        <v>0</v>
      </c>
      <c r="X9" s="4">
        <v>2294369</v>
      </c>
      <c r="Y9" s="4">
        <v>104014725824</v>
      </c>
    </row>
    <row r="10" s="4" customFormat="1" spans="1:25">
      <c r="A10" s="4">
        <v>16760634972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44509</v>
      </c>
      <c r="G10" s="5">
        <v>44510</v>
      </c>
      <c r="H10" s="4">
        <v>1</v>
      </c>
      <c r="I10" s="4">
        <v>1</v>
      </c>
      <c r="J10" s="4">
        <v>1</v>
      </c>
      <c r="K10" s="4" t="s">
        <v>29</v>
      </c>
      <c r="L10" s="4">
        <v>224.99</v>
      </c>
      <c r="M10" s="4">
        <v>224.99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44509</v>
      </c>
      <c r="S10" s="5">
        <v>44513</v>
      </c>
      <c r="T10" s="4" t="s">
        <v>33</v>
      </c>
      <c r="U10" s="4">
        <v>224.99</v>
      </c>
      <c r="V10" s="4">
        <v>0</v>
      </c>
      <c r="W10" s="4">
        <v>0</v>
      </c>
      <c r="X10" s="4">
        <v>2294382</v>
      </c>
      <c r="Y10" s="4">
        <v>104014758764</v>
      </c>
    </row>
    <row r="11" s="4" customFormat="1" spans="1:25">
      <c r="A11" s="4">
        <v>16759736470</v>
      </c>
      <c r="B11" s="4" t="s">
        <v>25</v>
      </c>
      <c r="C11" s="4" t="s">
        <v>59</v>
      </c>
      <c r="D11" s="4" t="s">
        <v>27</v>
      </c>
      <c r="E11" s="4" t="s">
        <v>28</v>
      </c>
      <c r="F11" s="5">
        <v>44509</v>
      </c>
      <c r="G11" s="5">
        <v>44510</v>
      </c>
      <c r="H11" s="4">
        <v>1</v>
      </c>
      <c r="I11" s="4">
        <v>1</v>
      </c>
      <c r="J11" s="4">
        <v>1</v>
      </c>
      <c r="K11" s="4" t="s">
        <v>29</v>
      </c>
      <c r="L11" s="4">
        <v>-107.63</v>
      </c>
      <c r="M11" s="4">
        <v>-107.63</v>
      </c>
      <c r="N11" s="4" t="s">
        <v>30</v>
      </c>
      <c r="O11" s="4" t="s">
        <v>31</v>
      </c>
      <c r="P11" s="4" t="s">
        <v>32</v>
      </c>
      <c r="Q11" s="4">
        <v>0</v>
      </c>
      <c r="R11" s="6">
        <v>44509</v>
      </c>
      <c r="S11" s="5">
        <v>44513</v>
      </c>
      <c r="T11" s="4" t="s">
        <v>33</v>
      </c>
      <c r="U11" s="4">
        <v>-107.63</v>
      </c>
      <c r="V11" s="4">
        <v>0</v>
      </c>
      <c r="W11" s="4">
        <v>0</v>
      </c>
      <c r="X11" s="4">
        <v>2294012</v>
      </c>
      <c r="Y11" s="4" t="s">
        <v>34</v>
      </c>
    </row>
    <row r="12" s="4" customFormat="1" spans="1:24">
      <c r="A12" s="4">
        <v>16761614967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44509</v>
      </c>
      <c r="G12" s="5">
        <v>44510</v>
      </c>
      <c r="H12" s="4">
        <v>1</v>
      </c>
      <c r="I12" s="4">
        <v>1</v>
      </c>
      <c r="J12" s="4">
        <v>1</v>
      </c>
      <c r="K12" s="4" t="s">
        <v>29</v>
      </c>
      <c r="L12" s="4">
        <v>107.95</v>
      </c>
      <c r="M12" s="4">
        <v>107.95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44509</v>
      </c>
      <c r="S12" s="5">
        <v>44513</v>
      </c>
      <c r="T12" s="4" t="s">
        <v>33</v>
      </c>
      <c r="U12" s="4">
        <v>107.95</v>
      </c>
      <c r="V12" s="4">
        <v>0</v>
      </c>
      <c r="W12" s="4">
        <v>0</v>
      </c>
      <c r="X12" s="4">
        <v>2294753</v>
      </c>
    </row>
    <row r="13" s="4" customFormat="1" spans="1:24">
      <c r="A13" s="4">
        <v>16761649533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44509</v>
      </c>
      <c r="G13" s="5">
        <v>44510</v>
      </c>
      <c r="H13" s="4">
        <v>1</v>
      </c>
      <c r="I13" s="4">
        <v>1</v>
      </c>
      <c r="J13" s="4">
        <v>1</v>
      </c>
      <c r="K13" s="4" t="s">
        <v>29</v>
      </c>
      <c r="L13" s="4">
        <v>135.3</v>
      </c>
      <c r="M13" s="4">
        <v>135.3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44509</v>
      </c>
      <c r="S13" s="5">
        <v>44513</v>
      </c>
      <c r="T13" s="4" t="s">
        <v>33</v>
      </c>
      <c r="U13" s="4">
        <v>135.3</v>
      </c>
      <c r="V13" s="4">
        <v>0</v>
      </c>
      <c r="W13" s="4">
        <v>140</v>
      </c>
      <c r="X13" s="4">
        <v>2294765</v>
      </c>
    </row>
    <row r="14" s="4" customFormat="1" spans="1:24">
      <c r="A14" s="4">
        <v>16764471939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44509</v>
      </c>
      <c r="G14" s="5">
        <v>44510</v>
      </c>
      <c r="H14" s="4">
        <v>1</v>
      </c>
      <c r="I14" s="4">
        <v>1</v>
      </c>
      <c r="J14" s="4">
        <v>1</v>
      </c>
      <c r="K14" s="4" t="s">
        <v>29</v>
      </c>
      <c r="L14" s="4">
        <v>213.13</v>
      </c>
      <c r="M14" s="4">
        <v>213.13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44509</v>
      </c>
      <c r="S14" s="5">
        <v>44513</v>
      </c>
      <c r="T14" s="4" t="s">
        <v>33</v>
      </c>
      <c r="U14" s="4">
        <v>213.13</v>
      </c>
      <c r="V14" s="4">
        <v>0</v>
      </c>
      <c r="W14" s="4">
        <v>0</v>
      </c>
      <c r="X14" s="4">
        <v>2294936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"/>
  <sheetViews>
    <sheetView tabSelected="1" workbookViewId="0">
      <selection activeCell="C32" sqref="C32"/>
    </sheetView>
  </sheetViews>
  <sheetFormatPr defaultColWidth="9" defaultRowHeight="13.5"/>
  <cols>
    <col min="1" max="1" width="12" style="4" customWidth="1"/>
    <col min="2" max="2" width="10.375" style="4"/>
    <col min="3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</v>
      </c>
    </row>
    <row r="2" s="4" customFormat="1" hidden="1" spans="1:9">
      <c r="A2" s="4">
        <v>16759736470</v>
      </c>
      <c r="B2" s="5">
        <v>44509</v>
      </c>
      <c r="C2" s="5">
        <v>44510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16759884441</v>
      </c>
      <c r="B3" s="5">
        <v>44509</v>
      </c>
      <c r="C3" s="5">
        <v>44510</v>
      </c>
      <c r="D3" s="4">
        <v>152.73</v>
      </c>
      <c r="E3" s="4" t="str">
        <f>VLOOKUP(A3,HOP!A:L,12,0)</f>
        <v>152.73</v>
      </c>
      <c r="F3" s="4" t="str">
        <f>VLOOKUP(A3,HOP!A:C,3,0)</f>
        <v>2294066</v>
      </c>
      <c r="G3" s="4">
        <f t="shared" ref="G3:G13" si="0">D3-E3</f>
        <v>0</v>
      </c>
      <c r="H3" s="4" t="str">
        <f t="shared" ref="H3:H13" si="1">$H$1&amp;F3</f>
        <v>，2294066</v>
      </c>
      <c r="I3" s="4" t="str">
        <f>VLOOKUP(A3,HOP!A:T,20,0)</f>
        <v>直连</v>
      </c>
    </row>
    <row r="4" s="4" customFormat="1" spans="1:9">
      <c r="A4" s="4">
        <v>16760197244</v>
      </c>
      <c r="B4" s="5">
        <v>44509</v>
      </c>
      <c r="C4" s="5">
        <v>44510</v>
      </c>
      <c r="D4" s="4">
        <v>124.03</v>
      </c>
      <c r="E4" s="4" t="str">
        <f>VLOOKUP(A4,HOP!A:L,12,0)</f>
        <v>124.03</v>
      </c>
      <c r="F4" s="4" t="str">
        <f>VLOOKUP(A4,HOP!A:C,3,0)</f>
        <v>2294198</v>
      </c>
      <c r="G4" s="4">
        <f t="shared" si="0"/>
        <v>0</v>
      </c>
      <c r="H4" s="4" t="str">
        <f t="shared" si="1"/>
        <v>，2294198</v>
      </c>
      <c r="I4" s="4" t="str">
        <f>VLOOKUP(A4,HOP!A:T,20,0)</f>
        <v>直连</v>
      </c>
    </row>
    <row r="5" s="4" customFormat="1" spans="1:9">
      <c r="A5" s="4">
        <v>16760200740</v>
      </c>
      <c r="B5" s="5">
        <v>44509</v>
      </c>
      <c r="C5" s="5">
        <v>44510</v>
      </c>
      <c r="D5" s="4">
        <v>233.68</v>
      </c>
      <c r="E5" s="4" t="str">
        <f>VLOOKUP(A5,HOP!A:L,12,0)</f>
        <v>233.68</v>
      </c>
      <c r="F5" s="4" t="str">
        <f>VLOOKUP(A5,HOP!A:C,3,0)</f>
        <v>2294200</v>
      </c>
      <c r="G5" s="4">
        <f t="shared" si="0"/>
        <v>0</v>
      </c>
      <c r="H5" s="4" t="str">
        <f t="shared" si="1"/>
        <v>，2294200</v>
      </c>
      <c r="I5" s="4" t="str">
        <f>VLOOKUP(A5,HOP!A:T,20,0)</f>
        <v>直连</v>
      </c>
    </row>
    <row r="6" s="4" customFormat="1" spans="1:9">
      <c r="A6" s="4">
        <v>16760427451</v>
      </c>
      <c r="B6" s="5">
        <v>44509</v>
      </c>
      <c r="C6" s="5">
        <v>44510</v>
      </c>
      <c r="D6" s="4">
        <v>148.53</v>
      </c>
      <c r="E6" s="4" t="str">
        <f>VLOOKUP(A6,HOP!A:L,12,0)</f>
        <v>148.53</v>
      </c>
      <c r="F6" s="4" t="str">
        <f>VLOOKUP(A6,HOP!A:C,3,0)</f>
        <v>2294304</v>
      </c>
      <c r="G6" s="4">
        <f t="shared" si="0"/>
        <v>0</v>
      </c>
      <c r="H6" s="4" t="str">
        <f t="shared" si="1"/>
        <v>，2294304</v>
      </c>
      <c r="I6" s="4" t="str">
        <f>VLOOKUP(A6,HOP!A:T,20,0)</f>
        <v>直连</v>
      </c>
    </row>
    <row r="7" s="4" customFormat="1" spans="1:9">
      <c r="A7" s="4">
        <v>16760419250</v>
      </c>
      <c r="B7" s="5">
        <v>44509</v>
      </c>
      <c r="C7" s="5">
        <v>44510</v>
      </c>
      <c r="D7" s="4">
        <v>350.44</v>
      </c>
      <c r="E7" s="4" t="str">
        <f>VLOOKUP(A7,HOP!A:L,12,0)</f>
        <v>350.44</v>
      </c>
      <c r="F7" s="4" t="str">
        <f>VLOOKUP(A7,HOP!A:C,3,0)</f>
        <v>2294301</v>
      </c>
      <c r="G7" s="4">
        <f t="shared" si="0"/>
        <v>0</v>
      </c>
      <c r="H7" s="4" t="str">
        <f t="shared" si="1"/>
        <v>，2294301</v>
      </c>
      <c r="I7" s="4" t="str">
        <f>VLOOKUP(A7,HOP!A:T,20,0)</f>
        <v>直连</v>
      </c>
    </row>
    <row r="8" s="4" customFormat="1" hidden="1" spans="1:10">
      <c r="A8" s="4">
        <v>16760450398</v>
      </c>
      <c r="B8" s="5">
        <v>44509</v>
      </c>
      <c r="C8" s="5">
        <v>44510</v>
      </c>
      <c r="D8" s="4">
        <v>373.15</v>
      </c>
      <c r="E8" s="4">
        <v>373.15</v>
      </c>
      <c r="F8" s="7" t="s">
        <v>70</v>
      </c>
      <c r="G8" s="4">
        <f t="shared" si="0"/>
        <v>0</v>
      </c>
      <c r="H8" s="4" t="str">
        <f t="shared" si="1"/>
        <v>，202111091422490025</v>
      </c>
      <c r="I8" s="4" t="e">
        <f>VLOOKUP(A8,HOP!A:T,20,0)</f>
        <v>#N/A</v>
      </c>
      <c r="J8" s="4">
        <v>11.9</v>
      </c>
    </row>
    <row r="9" s="4" customFormat="1" spans="1:9">
      <c r="A9" s="4">
        <v>16760590574</v>
      </c>
      <c r="B9" s="5">
        <v>44509</v>
      </c>
      <c r="C9" s="5">
        <v>44510</v>
      </c>
      <c r="D9" s="4">
        <v>237.86</v>
      </c>
      <c r="E9" s="4" t="str">
        <f>VLOOKUP(A9,HOP!A:L,12,0)</f>
        <v>237.86</v>
      </c>
      <c r="F9" s="4" t="str">
        <f>VLOOKUP(A9,HOP!A:C,3,0)</f>
        <v>2294369</v>
      </c>
      <c r="G9" s="4">
        <f t="shared" si="0"/>
        <v>0</v>
      </c>
      <c r="H9" s="4" t="str">
        <f t="shared" si="1"/>
        <v>，2294369</v>
      </c>
      <c r="I9" s="4" t="str">
        <f>VLOOKUP(A9,HOP!A:T,20,0)</f>
        <v>直连</v>
      </c>
    </row>
    <row r="10" s="4" customFormat="1" spans="1:9">
      <c r="A10" s="4">
        <v>16760634972</v>
      </c>
      <c r="B10" s="5">
        <v>44509</v>
      </c>
      <c r="C10" s="5">
        <v>44510</v>
      </c>
      <c r="D10" s="4">
        <v>224.99</v>
      </c>
      <c r="E10" s="4" t="str">
        <f>VLOOKUP(A10,HOP!A:L,12,0)</f>
        <v>224.99</v>
      </c>
      <c r="F10" s="4" t="str">
        <f>VLOOKUP(A10,HOP!A:C,3,0)</f>
        <v>2294382</v>
      </c>
      <c r="G10" s="4">
        <f t="shared" si="0"/>
        <v>0</v>
      </c>
      <c r="H10" s="4" t="str">
        <f t="shared" si="1"/>
        <v>，2294382</v>
      </c>
      <c r="I10" s="4" t="str">
        <f>VLOOKUP(A10,HOP!A:T,20,0)</f>
        <v>直连</v>
      </c>
    </row>
    <row r="11" s="4" customFormat="1" spans="1:9">
      <c r="A11" s="4">
        <v>16761614967</v>
      </c>
      <c r="B11" s="5">
        <v>44509</v>
      </c>
      <c r="C11" s="5">
        <v>44510</v>
      </c>
      <c r="D11" s="4">
        <v>107.95</v>
      </c>
      <c r="E11" s="4" t="str">
        <f>VLOOKUP(A11,HOP!A:L,12,0)</f>
        <v>107.95</v>
      </c>
      <c r="F11" s="4" t="str">
        <f>VLOOKUP(A11,HOP!A:C,3,0)</f>
        <v>2294753</v>
      </c>
      <c r="G11" s="4">
        <f t="shared" si="0"/>
        <v>0</v>
      </c>
      <c r="H11" s="4" t="str">
        <f t="shared" si="1"/>
        <v>，2294753</v>
      </c>
      <c r="I11" s="4" t="str">
        <f>VLOOKUP(A11,HOP!A:T,20,0)</f>
        <v>直连</v>
      </c>
    </row>
    <row r="12" s="4" customFormat="1" spans="1:9">
      <c r="A12" s="4">
        <v>16761649533</v>
      </c>
      <c r="B12" s="5">
        <v>44509</v>
      </c>
      <c r="C12" s="5">
        <v>44510</v>
      </c>
      <c r="D12" s="4">
        <v>135.3</v>
      </c>
      <c r="E12" s="4" t="str">
        <f>VLOOKUP(A12,HOP!A:L,12,0)</f>
        <v>135.30</v>
      </c>
      <c r="F12" s="4" t="str">
        <f>VLOOKUP(A12,HOP!A:C,3,0)</f>
        <v>2294765</v>
      </c>
      <c r="G12" s="4">
        <f t="shared" si="0"/>
        <v>0</v>
      </c>
      <c r="H12" s="4" t="str">
        <f t="shared" si="1"/>
        <v>，2294765</v>
      </c>
      <c r="I12" s="4" t="str">
        <f>VLOOKUP(A12,HOP!A:T,20,0)</f>
        <v>直连</v>
      </c>
    </row>
    <row r="13" s="4" customFormat="1" spans="1:9">
      <c r="A13" s="4">
        <v>16764471939</v>
      </c>
      <c r="B13" s="5">
        <v>44509</v>
      </c>
      <c r="C13" s="5">
        <v>44510</v>
      </c>
      <c r="D13" s="4">
        <v>213.13</v>
      </c>
      <c r="E13" s="4" t="str">
        <f>VLOOKUP(A13,HOP!A:L,12,0)</f>
        <v>213.13</v>
      </c>
      <c r="F13" s="4" t="str">
        <f>VLOOKUP(A13,HOP!A:C,3,0)</f>
        <v>2294936</v>
      </c>
      <c r="G13" s="4">
        <f t="shared" si="0"/>
        <v>0</v>
      </c>
      <c r="H13" s="4" t="str">
        <f t="shared" si="1"/>
        <v>，2294936</v>
      </c>
      <c r="I13" s="4" t="str">
        <f>VLOOKUP(A13,HOP!A:T,20,0)</f>
        <v>直采</v>
      </c>
    </row>
    <row r="15" spans="4:4">
      <c r="D15" s="4">
        <f>SUM(D2:D14)</f>
        <v>2301.79</v>
      </c>
    </row>
    <row r="18" spans="1:6">
      <c r="A18" s="4" t="s">
        <v>71</v>
      </c>
      <c r="E18" s="4">
        <v>213.13</v>
      </c>
      <c r="F18" s="4">
        <v>260.2</v>
      </c>
    </row>
    <row r="19" spans="1:6">
      <c r="A19" s="4" t="s">
        <v>72</v>
      </c>
      <c r="E19" s="4">
        <v>1715.51</v>
      </c>
      <c r="F19" s="4">
        <v>2094.37</v>
      </c>
    </row>
    <row r="20" spans="1:6">
      <c r="A20" s="4" t="s">
        <v>73</v>
      </c>
      <c r="E20" s="4">
        <v>373.15</v>
      </c>
      <c r="F20" s="4">
        <v>455.56</v>
      </c>
    </row>
    <row r="21" spans="1:6">
      <c r="A21" s="4" t="s">
        <v>74</v>
      </c>
      <c r="E21" s="4">
        <f>SUBTOTAL(9,E18:E20)</f>
        <v>2301.79</v>
      </c>
      <c r="F21" s="4">
        <f>SUBTOTAL(9,F18:F20)</f>
        <v>2810.13</v>
      </c>
    </row>
    <row r="22" spans="1:1">
      <c r="A22" s="4" t="s">
        <v>75</v>
      </c>
    </row>
  </sheetData>
  <autoFilter ref="A1:XFD22">
    <filterColumn colId="3">
      <filters blank="1">
        <filter val="135.3"/>
        <filter val="124.03"/>
        <filter val="148.53"/>
        <filter val="152.73"/>
        <filter val="213.13"/>
        <filter val="350.44"/>
        <filter val="107.95"/>
        <filter val="373.15"/>
        <filter val="237.86"/>
        <filter val="233.68"/>
        <filter val="224.99"/>
        <filter val="2301.79"/>
      </filters>
    </filterColumn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C27" sqref="C2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</row>
    <row r="2" s="1" customFormat="1" spans="1:20">
      <c r="A2" s="3">
        <v>16764471939</v>
      </c>
      <c r="B2" s="1" t="s">
        <v>93</v>
      </c>
      <c r="C2" s="1" t="s">
        <v>94</v>
      </c>
      <c r="D2" s="1" t="s">
        <v>95</v>
      </c>
      <c r="E2" s="1" t="s">
        <v>68</v>
      </c>
      <c r="F2" s="1" t="s">
        <v>93</v>
      </c>
      <c r="G2" s="1" t="s">
        <v>96</v>
      </c>
      <c r="H2" s="1" t="s">
        <v>97</v>
      </c>
      <c r="I2" s="1" t="s">
        <v>98</v>
      </c>
      <c r="J2" s="1" t="s">
        <v>99</v>
      </c>
      <c r="K2" s="1" t="s">
        <v>98</v>
      </c>
      <c r="L2" s="1" t="s">
        <v>98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</row>
    <row r="3" s="1" customFormat="1" spans="1:20">
      <c r="A3" s="3">
        <v>16761649533</v>
      </c>
      <c r="B3" s="1" t="s">
        <v>93</v>
      </c>
      <c r="C3" s="1" t="s">
        <v>107</v>
      </c>
      <c r="D3" s="1" t="s">
        <v>108</v>
      </c>
      <c r="E3" s="1" t="s">
        <v>65</v>
      </c>
      <c r="F3" s="1" t="s">
        <v>93</v>
      </c>
      <c r="G3" s="1" t="s">
        <v>96</v>
      </c>
      <c r="H3" s="1" t="s">
        <v>97</v>
      </c>
      <c r="I3" s="1" t="s">
        <v>109</v>
      </c>
      <c r="J3" s="1" t="s">
        <v>99</v>
      </c>
      <c r="K3" s="1" t="s">
        <v>109</v>
      </c>
      <c r="L3" s="1" t="s">
        <v>109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110</v>
      </c>
      <c r="R3" s="1" t="s">
        <v>104</v>
      </c>
      <c r="S3" s="1" t="s">
        <v>105</v>
      </c>
      <c r="T3" s="1" t="s">
        <v>111</v>
      </c>
    </row>
    <row r="4" s="1" customFormat="1" spans="1:20">
      <c r="A4" s="3">
        <v>16761614967</v>
      </c>
      <c r="B4" s="1" t="s">
        <v>93</v>
      </c>
      <c r="C4" s="1" t="s">
        <v>112</v>
      </c>
      <c r="D4" s="1" t="s">
        <v>113</v>
      </c>
      <c r="E4" s="1" t="s">
        <v>62</v>
      </c>
      <c r="F4" s="1" t="s">
        <v>93</v>
      </c>
      <c r="G4" s="1" t="s">
        <v>96</v>
      </c>
      <c r="H4" s="1" t="s">
        <v>97</v>
      </c>
      <c r="I4" s="1" t="s">
        <v>114</v>
      </c>
      <c r="J4" s="1" t="s">
        <v>99</v>
      </c>
      <c r="K4" s="1" t="s">
        <v>114</v>
      </c>
      <c r="L4" s="1" t="s">
        <v>114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115</v>
      </c>
      <c r="R4" s="1" t="s">
        <v>104</v>
      </c>
      <c r="S4" s="1" t="s">
        <v>105</v>
      </c>
      <c r="T4" s="1" t="s">
        <v>111</v>
      </c>
    </row>
    <row r="5" s="1" customFormat="1" spans="1:20">
      <c r="A5" s="3">
        <v>16760634972</v>
      </c>
      <c r="B5" s="1" t="s">
        <v>93</v>
      </c>
      <c r="C5" s="1" t="s">
        <v>116</v>
      </c>
      <c r="D5" s="1" t="s">
        <v>117</v>
      </c>
      <c r="E5" s="1" t="s">
        <v>58</v>
      </c>
      <c r="F5" s="1" t="s">
        <v>93</v>
      </c>
      <c r="G5" s="1" t="s">
        <v>96</v>
      </c>
      <c r="H5" s="1" t="s">
        <v>97</v>
      </c>
      <c r="I5" s="1" t="s">
        <v>118</v>
      </c>
      <c r="J5" s="1" t="s">
        <v>99</v>
      </c>
      <c r="K5" s="1" t="s">
        <v>118</v>
      </c>
      <c r="L5" s="1" t="s">
        <v>118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119</v>
      </c>
      <c r="R5" s="1" t="s">
        <v>104</v>
      </c>
      <c r="S5" s="1" t="s">
        <v>105</v>
      </c>
      <c r="T5" s="1" t="s">
        <v>111</v>
      </c>
    </row>
    <row r="6" s="1" customFormat="1" spans="1:20">
      <c r="A6" s="3">
        <v>16760590574</v>
      </c>
      <c r="B6" s="1" t="s">
        <v>93</v>
      </c>
      <c r="C6" s="1" t="s">
        <v>120</v>
      </c>
      <c r="D6" s="1" t="s">
        <v>121</v>
      </c>
      <c r="E6" s="1" t="s">
        <v>55</v>
      </c>
      <c r="F6" s="1" t="s">
        <v>93</v>
      </c>
      <c r="G6" s="1" t="s">
        <v>96</v>
      </c>
      <c r="H6" s="1" t="s">
        <v>97</v>
      </c>
      <c r="I6" s="1" t="s">
        <v>122</v>
      </c>
      <c r="J6" s="1" t="s">
        <v>99</v>
      </c>
      <c r="K6" s="1" t="s">
        <v>122</v>
      </c>
      <c r="L6" s="1" t="s">
        <v>122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123</v>
      </c>
      <c r="R6" s="1" t="s">
        <v>104</v>
      </c>
      <c r="S6" s="1" t="s">
        <v>105</v>
      </c>
      <c r="T6" s="1" t="s">
        <v>111</v>
      </c>
    </row>
    <row r="7" s="1" customFormat="1" spans="1:20">
      <c r="A7" s="3">
        <v>16760427451</v>
      </c>
      <c r="B7" s="1" t="s">
        <v>93</v>
      </c>
      <c r="C7" s="1" t="s">
        <v>124</v>
      </c>
      <c r="D7" s="1" t="s">
        <v>125</v>
      </c>
      <c r="E7" s="1" t="s">
        <v>46</v>
      </c>
      <c r="F7" s="1" t="s">
        <v>93</v>
      </c>
      <c r="G7" s="1" t="s">
        <v>96</v>
      </c>
      <c r="H7" s="1" t="s">
        <v>97</v>
      </c>
      <c r="I7" s="1" t="s">
        <v>126</v>
      </c>
      <c r="J7" s="1" t="s">
        <v>99</v>
      </c>
      <c r="K7" s="1" t="s">
        <v>126</v>
      </c>
      <c r="L7" s="1" t="s">
        <v>126</v>
      </c>
      <c r="M7" s="1" t="s">
        <v>100</v>
      </c>
      <c r="N7" s="1" t="s">
        <v>100</v>
      </c>
      <c r="O7" s="1" t="s">
        <v>101</v>
      </c>
      <c r="P7" s="1" t="s">
        <v>102</v>
      </c>
      <c r="Q7" s="1" t="s">
        <v>127</v>
      </c>
      <c r="R7" s="1" t="s">
        <v>104</v>
      </c>
      <c r="S7" s="1" t="s">
        <v>105</v>
      </c>
      <c r="T7" s="1" t="s">
        <v>111</v>
      </c>
    </row>
    <row r="8" s="1" customFormat="1" spans="1:20">
      <c r="A8" s="3">
        <v>16760419250</v>
      </c>
      <c r="B8" s="1" t="s">
        <v>93</v>
      </c>
      <c r="C8" s="1" t="s">
        <v>128</v>
      </c>
      <c r="D8" s="1" t="s">
        <v>129</v>
      </c>
      <c r="E8" s="1" t="s">
        <v>49</v>
      </c>
      <c r="F8" s="1" t="s">
        <v>93</v>
      </c>
      <c r="G8" s="1" t="s">
        <v>96</v>
      </c>
      <c r="H8" s="1" t="s">
        <v>97</v>
      </c>
      <c r="I8" s="1" t="s">
        <v>130</v>
      </c>
      <c r="J8" s="1" t="s">
        <v>99</v>
      </c>
      <c r="K8" s="1" t="s">
        <v>130</v>
      </c>
      <c r="L8" s="1" t="s">
        <v>130</v>
      </c>
      <c r="M8" s="1" t="s">
        <v>100</v>
      </c>
      <c r="N8" s="1" t="s">
        <v>100</v>
      </c>
      <c r="O8" s="1" t="s">
        <v>101</v>
      </c>
      <c r="P8" s="1" t="s">
        <v>102</v>
      </c>
      <c r="Q8" s="1" t="s">
        <v>131</v>
      </c>
      <c r="R8" s="1" t="s">
        <v>104</v>
      </c>
      <c r="S8" s="1" t="s">
        <v>105</v>
      </c>
      <c r="T8" s="1" t="s">
        <v>111</v>
      </c>
    </row>
    <row r="9" s="1" customFormat="1" spans="1:20">
      <c r="A9" s="3">
        <v>16760200740</v>
      </c>
      <c r="B9" s="1" t="s">
        <v>93</v>
      </c>
      <c r="C9" s="1" t="s">
        <v>132</v>
      </c>
      <c r="D9" s="1" t="s">
        <v>133</v>
      </c>
      <c r="E9" s="1" t="s">
        <v>43</v>
      </c>
      <c r="F9" s="1" t="s">
        <v>93</v>
      </c>
      <c r="G9" s="1" t="s">
        <v>96</v>
      </c>
      <c r="H9" s="1" t="s">
        <v>97</v>
      </c>
      <c r="I9" s="1" t="s">
        <v>134</v>
      </c>
      <c r="J9" s="1" t="s">
        <v>99</v>
      </c>
      <c r="K9" s="1" t="s">
        <v>134</v>
      </c>
      <c r="L9" s="1" t="s">
        <v>134</v>
      </c>
      <c r="M9" s="1" t="s">
        <v>100</v>
      </c>
      <c r="N9" s="1" t="s">
        <v>100</v>
      </c>
      <c r="O9" s="1" t="s">
        <v>101</v>
      </c>
      <c r="P9" s="1" t="s">
        <v>102</v>
      </c>
      <c r="Q9" s="1" t="s">
        <v>135</v>
      </c>
      <c r="R9" s="1" t="s">
        <v>104</v>
      </c>
      <c r="S9" s="1" t="s">
        <v>105</v>
      </c>
      <c r="T9" s="1" t="s">
        <v>111</v>
      </c>
    </row>
    <row r="10" s="1" customFormat="1" spans="1:20">
      <c r="A10" s="3">
        <v>16760197244</v>
      </c>
      <c r="B10" s="1" t="s">
        <v>93</v>
      </c>
      <c r="C10" s="1" t="s">
        <v>136</v>
      </c>
      <c r="D10" s="1" t="s">
        <v>137</v>
      </c>
      <c r="E10" s="1" t="s">
        <v>40</v>
      </c>
      <c r="F10" s="1" t="s">
        <v>93</v>
      </c>
      <c r="G10" s="1" t="s">
        <v>96</v>
      </c>
      <c r="H10" s="1" t="s">
        <v>97</v>
      </c>
      <c r="I10" s="1" t="s">
        <v>138</v>
      </c>
      <c r="J10" s="1" t="s">
        <v>99</v>
      </c>
      <c r="K10" s="1" t="s">
        <v>138</v>
      </c>
      <c r="L10" s="1" t="s">
        <v>138</v>
      </c>
      <c r="M10" s="1" t="s">
        <v>100</v>
      </c>
      <c r="N10" s="1" t="s">
        <v>100</v>
      </c>
      <c r="O10" s="1" t="s">
        <v>101</v>
      </c>
      <c r="P10" s="1" t="s">
        <v>102</v>
      </c>
      <c r="Q10" s="1" t="s">
        <v>139</v>
      </c>
      <c r="R10" s="1" t="s">
        <v>104</v>
      </c>
      <c r="S10" s="1" t="s">
        <v>105</v>
      </c>
      <c r="T10" s="1" t="s">
        <v>111</v>
      </c>
    </row>
    <row r="11" s="1" customFormat="1" spans="1:20">
      <c r="A11" s="3">
        <v>16759884441</v>
      </c>
      <c r="B11" s="1" t="s">
        <v>93</v>
      </c>
      <c r="C11" s="1" t="s">
        <v>140</v>
      </c>
      <c r="D11" s="1" t="s">
        <v>141</v>
      </c>
      <c r="E11" s="1" t="s">
        <v>37</v>
      </c>
      <c r="F11" s="1" t="s">
        <v>93</v>
      </c>
      <c r="G11" s="1" t="s">
        <v>96</v>
      </c>
      <c r="H11" s="1" t="s">
        <v>97</v>
      </c>
      <c r="I11" s="1" t="s">
        <v>142</v>
      </c>
      <c r="J11" s="1" t="s">
        <v>99</v>
      </c>
      <c r="K11" s="1" t="s">
        <v>142</v>
      </c>
      <c r="L11" s="1" t="s">
        <v>142</v>
      </c>
      <c r="M11" s="1" t="s">
        <v>100</v>
      </c>
      <c r="N11" s="1" t="s">
        <v>100</v>
      </c>
      <c r="O11" s="1" t="s">
        <v>101</v>
      </c>
      <c r="P11" s="1" t="s">
        <v>102</v>
      </c>
      <c r="Q11" s="1" t="s">
        <v>143</v>
      </c>
      <c r="R11" s="1" t="s">
        <v>104</v>
      </c>
      <c r="S11" s="1" t="s">
        <v>105</v>
      </c>
      <c r="T11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2021-11-13T01:44:34Z</dcterms:created>
  <dcterms:modified xsi:type="dcterms:W3CDTF">2021-11-13T02:53:45Z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20032227D3784DE1A481E25A15D8AC66</vt:lpwstr>
  </property>
  <property fmtid="{D5CDD505-2E9C-101B-9397-08002B2CF9AE}" pid="3" name="KSOProductBuildVer">
    <vt:lpwstr>2052-11.1.0.11045</vt:lpwstr>
  </property>
</Properties>
</file>