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<sst xmlns="http://schemas.openxmlformats.org/spreadsheetml/2006/main" count="964" uniqueCount="359">
  <si>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</si>
  <si>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</si>
  <si>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</si>
  <si>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</si>
  <si>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</si>
  <si>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</si>
  <si>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</si>
  <si>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</si>
  <si>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</si>
  <si>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</si>
  <si>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</si>
  <si>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</si>
  <si>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</si>
  <si>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</si>
  <si>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</si>
  <si>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</si>
  <si>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</si>
  <si>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</si>
  <si>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</si>
  <si>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</si>
  <si>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</si>
  <si>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</si>
  <si>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</si>
  <si>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</si>
  <si>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</si>
  <si>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</si>
  <si>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</si>
  <si>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[罗马]德格里阿蓝希酒店(Hotel Degli Aranci)(39052399)</t>
  </si>
  <si>
    <t>大床房&lt;不退款&gt;&lt;2人入住&gt;</t>
  </si>
  <si>
    <t>USD</t>
  </si>
  <si>
    <t>Carlos briegas ruiz/Juan,Carlos briegas ruiz/Juan</t>
  </si>
  <si>
    <t>CA5326211113USD</t>
  </si>
  <si>
    <t>未提现</t>
  </si>
  <si>
    <t>携程开票</t>
  </si>
  <si>
    <t>[波士顿]波士顿后湾希尔顿酒店(Hilton Boston Back Bay)(37206484)</t>
  </si>
  <si>
    <t>客房（1张特大床）&lt;不退款&gt;&lt;2人入住&gt;</t>
  </si>
  <si>
    <t>Vekilov/Peter</t>
  </si>
  <si>
    <t>[辛辛那提]辛辛那提21C博物馆酒店(21c Museum Hotel Cincinnati - MGallery)(44790273)</t>
  </si>
  <si>
    <t>豪华特大床房&lt;不退款&gt;&lt;2人入住&gt;</t>
  </si>
  <si>
    <t>Lensman/Mark</t>
  </si>
  <si>
    <t>[棕榈泉]棕榈泉瑟括洛酒店(The Saguaro Palm Springs)(39046457)</t>
  </si>
  <si>
    <t>山景特大床房&lt;不退款&gt;&lt;2人入住&gt;</t>
  </si>
  <si>
    <t>Bolin/Leah</t>
  </si>
  <si>
    <t>68624SC174868</t>
  </si>
  <si>
    <t>[爱极乐]玛扎弗酒店(Mudzaffar Hotel)(39650996)</t>
  </si>
  <si>
    <t>豪华双床房&lt;不退款&gt;&lt;2人入住&gt;</t>
  </si>
  <si>
    <t>Nyat/Samsudin,Nyat/Samsudin</t>
  </si>
  <si>
    <t>[欧博讷]巴拉丁斯奥伯尼城市酒店(Urban by Balladins Eaubonne)(45977502)</t>
  </si>
  <si>
    <t>标准双人间&lt;不退款&gt;&lt;2人入住&gt;</t>
  </si>
  <si>
    <t>Bakali-Hemou/Maleki</t>
  </si>
  <si>
    <t>321-155891-11321</t>
  </si>
  <si>
    <t>[斯普林菲尔德]北斯普林菲尔德万豪费尔菲尔德酒店(Fairfield Inn &amp; Suites by Marriott Springfield North)(40034757)</t>
  </si>
  <si>
    <t>客房1张特大床&lt;2人入住&gt;&lt;不退款&gt;&lt;早餐&gt;</t>
  </si>
  <si>
    <t>Scherer/Matthew Dennis</t>
  </si>
  <si>
    <t>[巴彦勒巴]槟城丽昇豪华套房(Lexis Suites Penang)(44706522)</t>
  </si>
  <si>
    <t>高级套房&lt;2人入住&gt;&lt;不退款&gt;&lt;早餐&gt;</t>
  </si>
  <si>
    <t>Othman/Nurulhasanah</t>
  </si>
  <si>
    <t>shahrizan bin diaman/mohd,shahrizan bin diaman/mohd</t>
  </si>
  <si>
    <t>[罗马]瑟瑞纳酒店(Hotel Serena)(37244286)</t>
  </si>
  <si>
    <t>双人房&lt;不退款&gt;&lt;2人入住&gt;</t>
  </si>
  <si>
    <t>Jek Lin/Neo,Jek Lin/Neo</t>
  </si>
  <si>
    <t>Acknowledged</t>
  </si>
  <si>
    <t>[蓬塔德尔加达]林塞亚速尔群岛大酒店(The Lince Azores Great Hotel)(37223323)</t>
  </si>
  <si>
    <t>标准房&lt;不退款&gt;&lt;2人入住&gt;</t>
  </si>
  <si>
    <t>CORDEIRO/jose</t>
  </si>
  <si>
    <t>[弗赖辛]万豪酒店慕尼黑机场店(Munich Airport Marriott Hotel)(37203070)</t>
  </si>
  <si>
    <t>豪华大号床客房&lt;不退款&gt;&lt;2人入住&gt;</t>
  </si>
  <si>
    <t>BROSKA/THORALF</t>
  </si>
  <si>
    <t>[芝加哥]W芝加哥城市之心酒店(W Chicago - City Center)(37196656)</t>
  </si>
  <si>
    <t>舒适客房（1张特大床）&lt;不退款&gt;&lt;2人入住&gt;</t>
  </si>
  <si>
    <t>WU/HANNA</t>
  </si>
  <si>
    <t>[首尔]首尔东大门广场JW万豪酒店(JW Marriott Dongdaemun Square Seoul)(37225487)</t>
  </si>
  <si>
    <t>Jung/Grace</t>
  </si>
  <si>
    <t>[亨茨维尔]亨茨维尔研究园假日酒店(Holiday Inn Huntsville - Research Park, an Ihg Hotel)(37219070)</t>
  </si>
  <si>
    <t>标准客房&lt;1&gt;&lt;不退款&gt;&lt;2人入住&gt;</t>
  </si>
  <si>
    <t>Dosh/Austin John</t>
  </si>
  <si>
    <t>[安塔利亚]拉拉公园酒店(Lara Park Hotel)(39681228)</t>
  </si>
  <si>
    <t>标准间&lt;不退款&gt;&lt;2人入住&gt;</t>
  </si>
  <si>
    <t>Esmaeili/Farshad</t>
  </si>
  <si>
    <t>MC-2-1852352482</t>
  </si>
  <si>
    <t>取消</t>
  </si>
  <si>
    <t>[苏黎世]北苏黎世万怡酒店(Courtyard by Marriott Zurich North)(40740453)</t>
  </si>
  <si>
    <t>城景优质特大床房&lt;不退款&gt;&lt;2人入住&gt;</t>
  </si>
  <si>
    <t>Brassel/Michael</t>
  </si>
  <si>
    <t>[西米谷]豪华维斯塔酒店(Grand Vista Hotel)(40076340)</t>
  </si>
  <si>
    <t>标准间1特大床&lt;不退款&gt;&lt;2人入住&gt;</t>
  </si>
  <si>
    <t>ONeil/Summer,ONeil/Ryan</t>
  </si>
  <si>
    <t>[提华纳]巴黎酒店(Hotel Paris)(39677398)</t>
  </si>
  <si>
    <t>XU/ZHENGRONG,TANG/Kaihong</t>
  </si>
  <si>
    <t>[斯普林菲尔德]斯普林菲尔德 I-44 伊克诺旅馆(Econo Lodge Springfield I-44)(39033219)</t>
  </si>
  <si>
    <t>Dobbs/Jeffrey S</t>
  </si>
  <si>
    <t>[兰贝斯区]伦敦丽亭滨河酒店(Park Plaza London Riverbank)(37203460)</t>
  </si>
  <si>
    <t>高级房&lt;不退款&gt;&lt;2人入住&gt;</t>
  </si>
  <si>
    <t>Bradshaw/Dominic</t>
  </si>
  <si>
    <t>[塔雷城]塔雷城喜来登酒店(Sheraton Tarrytown Hotel)(37203002)</t>
  </si>
  <si>
    <t>客房（1张特大床）&lt;2人入住&gt;&lt;不退款&gt;&lt;普通会员&gt;</t>
  </si>
  <si>
    <t>Tyler Williams/Bridget</t>
  </si>
  <si>
    <t>[卡尔加里]迪尔富特赌场酒店(Deerfoot Inn and Casino)(40133845)</t>
  </si>
  <si>
    <t>标准间1特大床，带沙发床&lt;不退款&gt;&lt;2人入住&gt;</t>
  </si>
  <si>
    <t>Bishop/Donald James</t>
  </si>
  <si>
    <t>[卡尔弗城]旭日水疗套房汽车旅馆(Sunburst Spa &amp; Suites Motel)(40008024)</t>
  </si>
  <si>
    <t>Wrenn/Kendrick</t>
  </si>
  <si>
    <t>[卡拉奇]卡拉奇万豪酒店(Karachi Marriott Hotel)(46901899)</t>
  </si>
  <si>
    <t>豪华双床客房&lt;2人入住&gt;&lt;不退款&gt;&lt;普通会员&gt;</t>
  </si>
  <si>
    <t>WANG/DINGJU,WANG/NIU</t>
  </si>
  <si>
    <t>[列克星顿]列克星顿雅乐轩酒店(Aloft Lexington)(37245179)</t>
  </si>
  <si>
    <t>特大床房&lt;2人入住&gt;&lt;IBU黄金会员专享&gt;&lt;不退款&gt;&lt;普通会员&gt;</t>
  </si>
  <si>
    <t>Meeks/Quonfredrick</t>
  </si>
  <si>
    <t>[卡尔加里]卡尔加里机场欢悦酒店(Acclaim Hotel Calgary Airport)(39034203)</t>
  </si>
  <si>
    <t>白金高级房（2张大床）&lt;不退款&gt;&lt;2人入住&gt;</t>
  </si>
  <si>
    <t>Kube/Philip Herbert</t>
  </si>
  <si>
    <t>[迈尔斯堡海滩]钻石顶点海滩度假酒店(Diamond Head Beach Resort)(39992096)</t>
  </si>
  <si>
    <t>海湾景观套房&lt;不退款&gt;&lt;2人入住&gt;</t>
  </si>
  <si>
    <t>Signorella/Brian Paul</t>
  </si>
  <si>
    <t>acknowledge</t>
  </si>
  <si>
    <t>[坦帕]美国坦帕机场纪念公路长住酒店(Extended Stay America Suites - Tampa - Airport - Memorial Hwy)(40059335)</t>
  </si>
  <si>
    <t>1号工作室大床&lt;不退款&gt;&lt;2人入住&gt;</t>
  </si>
  <si>
    <t>Smith/Lisa</t>
  </si>
  <si>
    <t>[凯恩塔]凯恩塔欢朋酒店(Hampton Inn Kayenta)(40109873)</t>
  </si>
  <si>
    <t>客房2张双人床&lt;不退款&gt;&lt;2人入住&gt;</t>
  </si>
  <si>
    <t>mitchell/mark a</t>
  </si>
  <si>
    <t>[阿林顿]达拉斯阿林顿北万豪春丘酒店(SpringHill Suites Dallas Arlington North)(45827073)</t>
  </si>
  <si>
    <t>特大床套房带沙发床&lt;不退款&gt;&lt;2人入住&gt;</t>
  </si>
  <si>
    <t>DE HAAN/DAVID D</t>
  </si>
  <si>
    <t>[布卢明顿]美国商场丽笙酒店(Radisson Blu Mall of America)(39616561)</t>
  </si>
  <si>
    <t>客房（特大床）&lt;不退款&gt;&lt;2人入住&gt;</t>
  </si>
  <si>
    <t>Hansen/Riley Joseph</t>
  </si>
  <si>
    <t>调整</t>
  </si>
  <si>
    <t>[奥罗拉]丹佛 - 机场 - 奥罗拉家乡开放式客房红屋顶酒店(HomeTowne Studios by Red Roof Denver - Airport/Aurora)(39672252)</t>
  </si>
  <si>
    <t>shelley/Sjana</t>
  </si>
  <si>
    <t>1053-366860</t>
  </si>
  <si>
    <t>，</t>
  </si>
  <si>
    <t xml:space="preserve"> 本期收回77元</t>
  </si>
  <si>
    <t>A211113105900481</t>
  </si>
  <si>
    <t>USD / HKD 当前参考汇率: 7.79033</t>
  </si>
  <si>
    <t>总计：4490 USD/
34978.58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</si>
  <si>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</si>
  <si>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</si>
  <si>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</si>
  <si>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</si>
  <si>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</si>
  <si>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</si>
  <si>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</si>
  <si>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</si>
  <si>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</si>
  <si>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</si>
  <si>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</si>
  <si>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</si>
  <si>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</si>
  <si>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</si>
  <si>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</si>
  <si>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</si>
  <si>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</si>
  <si>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2021-11-09</t>
  </si>
  <si>
    <t>2294937</t>
  </si>
  <si>
    <t>美洲购物中心丽笙酒店</t>
  </si>
  <si>
    <t>Hansen Riley Joseph</t>
  </si>
  <si>
    <t>2021-11-10</t>
  </si>
  <si>
    <t>退房日周结</t>
  </si>
  <si>
    <t>826.44</t>
  </si>
  <si>
    <t>129.00</t>
  </si>
  <si>
    <t>0</t>
  </si>
  <si>
    <t>0.00</t>
  </si>
  <si>
    <t>携程盛景国际直连</t>
  </si>
  <si>
    <t>2021-11-09 22:33:52</t>
  </si>
  <si>
    <t>否</t>
  </si>
  <si>
    <t>汇智国际旅游发展有限公司</t>
  </si>
  <si>
    <t>直连</t>
  </si>
  <si>
    <t>2294863</t>
  </si>
  <si>
    <t>达拉斯阿林顿北万豪春丘酒店</t>
  </si>
  <si>
    <t>DE HAAN DAVID D</t>
  </si>
  <si>
    <t>550.96</t>
  </si>
  <si>
    <t>86.00</t>
  </si>
  <si>
    <t>2021-11-09 21:31:27</t>
  </si>
  <si>
    <t>2294097</t>
  </si>
  <si>
    <t>凯恩塔恒庭酒店</t>
  </si>
  <si>
    <t>mitchell mark a</t>
  </si>
  <si>
    <t>768.78</t>
  </si>
  <si>
    <t>120.00</t>
  </si>
  <si>
    <t>2021-11-09 12:01:46</t>
  </si>
  <si>
    <t>2293985</t>
  </si>
  <si>
    <t>坦帕机场纪念高速公路美国长住酒店</t>
  </si>
  <si>
    <t>Smith Lisa</t>
  </si>
  <si>
    <t>647.06</t>
  </si>
  <si>
    <t>101.00</t>
  </si>
  <si>
    <t>2021-11-09 10:39:05</t>
  </si>
  <si>
    <t>2293804</t>
  </si>
  <si>
    <t>钻石顶点海滩度假村</t>
  </si>
  <si>
    <t>Signorella Brian Paul</t>
  </si>
  <si>
    <t>1543.97</t>
  </si>
  <si>
    <t>241.00</t>
  </si>
  <si>
    <t>2021-11-09 05:55:34</t>
  </si>
  <si>
    <t>2293756</t>
  </si>
  <si>
    <t>卡尔加里机场欢悦酒店</t>
  </si>
  <si>
    <t>Kube Philip Herbert</t>
  </si>
  <si>
    <t>525.33</t>
  </si>
  <si>
    <t>82.00</t>
  </si>
  <si>
    <t>2021-11-09 02:22:03</t>
  </si>
  <si>
    <t>2021-11-08</t>
  </si>
  <si>
    <t>2293631</t>
  </si>
  <si>
    <t>列克星顿雅乐轩酒店</t>
  </si>
  <si>
    <t>Meeks Quonfredrick</t>
  </si>
  <si>
    <t>788.92</t>
  </si>
  <si>
    <t>123.00</t>
  </si>
  <si>
    <t>2021-11-08 22:21:01</t>
  </si>
  <si>
    <t>2293463</t>
  </si>
  <si>
    <t>卡拉奇万豪酒店</t>
  </si>
  <si>
    <t>WANG DINGJU,WANG NIU</t>
  </si>
  <si>
    <t>750.44</t>
  </si>
  <si>
    <t>117.00</t>
  </si>
  <si>
    <t>2021-11-08 20:01:00</t>
  </si>
  <si>
    <t>2292691</t>
  </si>
  <si>
    <t>旭日水疗套房汽车旅馆</t>
  </si>
  <si>
    <t>Wrenn Kendrick</t>
  </si>
  <si>
    <t>558.02</t>
  </si>
  <si>
    <t>87.00</t>
  </si>
  <si>
    <t>2021-11-08 09:21:12</t>
  </si>
  <si>
    <t>2292648</t>
  </si>
  <si>
    <t>鹿脚旅馆及赌场</t>
  </si>
  <si>
    <t>Bishop Donald James</t>
  </si>
  <si>
    <t>910.79</t>
  </si>
  <si>
    <t>142.00</t>
  </si>
  <si>
    <t>2021-11-08 08:10:19</t>
  </si>
  <si>
    <t>2292625</t>
  </si>
  <si>
    <t>塔雷城喜来登酒店</t>
  </si>
  <si>
    <t>Tyler Williams Bridget</t>
  </si>
  <si>
    <t>833.82</t>
  </si>
  <si>
    <t>130.00</t>
  </si>
  <si>
    <t>2021-11-08 06:18:07</t>
  </si>
  <si>
    <t>2292601</t>
  </si>
  <si>
    <t>伦敦丽亭滨河酒店</t>
  </si>
  <si>
    <t>Bradshaw Dominic</t>
  </si>
  <si>
    <t>1269.97</t>
  </si>
  <si>
    <t>198.00</t>
  </si>
  <si>
    <t>2021-11-08 04:24:20</t>
  </si>
  <si>
    <t>2292589</t>
  </si>
  <si>
    <t>Econo Lodge I-44 - Exit 80</t>
  </si>
  <si>
    <t>Dobbs Jeffrey S</t>
  </si>
  <si>
    <t>551.60</t>
  </si>
  <si>
    <t>2021-11-08 03:14:38</t>
  </si>
  <si>
    <t>2021-11-07</t>
  </si>
  <si>
    <t>2291832</t>
  </si>
  <si>
    <t>巴黎酒店</t>
  </si>
  <si>
    <t>XU ZHENGRONG,TANG Kaihong</t>
  </si>
  <si>
    <t>2021-11-07 03:58:50</t>
  </si>
  <si>
    <t>2021-11-06</t>
  </si>
  <si>
    <t>2290952</t>
  </si>
  <si>
    <t>正大远景宾馆</t>
  </si>
  <si>
    <t>ONeil Summer,ONeil Ryan</t>
  </si>
  <si>
    <t>679.88</t>
  </si>
  <si>
    <t>106.00</t>
  </si>
  <si>
    <t>2021-11-06 04:10:29</t>
  </si>
  <si>
    <t>2021-11-05</t>
  </si>
  <si>
    <t>2290871</t>
  </si>
  <si>
    <t>北苏黎世万怡酒店</t>
  </si>
  <si>
    <t>Brassel Michael</t>
  </si>
  <si>
    <t>1230.72</t>
  </si>
  <si>
    <t>192.00</t>
  </si>
  <si>
    <t>2021-11-05 23:33:26</t>
  </si>
  <si>
    <t>2021-11-03</t>
  </si>
  <si>
    <t>2288142</t>
  </si>
  <si>
    <t>亨茨维尔研究园假日酒店</t>
  </si>
  <si>
    <t>Dosh Austin John</t>
  </si>
  <si>
    <t>763.33</t>
  </si>
  <si>
    <t>119.00</t>
  </si>
  <si>
    <t>2021-11-03 07:23:29</t>
  </si>
  <si>
    <t>2288141</t>
  </si>
  <si>
    <t>菈菈公园酒店</t>
  </si>
  <si>
    <t>Esmaeili Farshad</t>
  </si>
  <si>
    <t>173.19</t>
  </si>
  <si>
    <t>27.00</t>
  </si>
  <si>
    <t>2021-11-03 08:03:29</t>
  </si>
  <si>
    <t>2021-11-02</t>
  </si>
  <si>
    <t>2287535</t>
  </si>
  <si>
    <t>W芝加哥城市之心酒店</t>
  </si>
  <si>
    <t>WU HANNA</t>
  </si>
  <si>
    <t>2605.71</t>
  </si>
  <si>
    <t>406.00</t>
  </si>
  <si>
    <t>2021-11-02 01:30:31</t>
  </si>
  <si>
    <t>2021-10-28</t>
  </si>
  <si>
    <t>2284574</t>
  </si>
  <si>
    <t>万豪酒店慕尼黑机场店</t>
  </si>
  <si>
    <t>BROSKA THORALF</t>
  </si>
  <si>
    <t>666.22</t>
  </si>
  <si>
    <t>104.00</t>
  </si>
  <si>
    <t>2021-10-28 18:15:49</t>
  </si>
  <si>
    <t>2021-10-27</t>
  </si>
  <si>
    <t>2283782</t>
  </si>
  <si>
    <t>林塞亚速尔群岛大酒店</t>
  </si>
  <si>
    <t>CORDEIRO jose</t>
  </si>
  <si>
    <t>1637.63</t>
  </si>
  <si>
    <t>256.00</t>
  </si>
  <si>
    <t>2021-10-27 03:58:21</t>
  </si>
  <si>
    <t>2283721</t>
  </si>
  <si>
    <t>瑟瑞纳酒店</t>
  </si>
  <si>
    <t>Jek Lin Neo,Jek Lin Neo</t>
  </si>
  <si>
    <t>3673.60</t>
  </si>
  <si>
    <t>574.00</t>
  </si>
  <si>
    <t>2021-10-27 00:04:30</t>
  </si>
  <si>
    <t>2021-10-26</t>
  </si>
  <si>
    <t>2283482</t>
  </si>
  <si>
    <t>马六甲穆德扎法酒店</t>
  </si>
  <si>
    <t>shahrizan bin diaman mohd,shahrizan bin diaman mohd</t>
  </si>
  <si>
    <t>499.20</t>
  </si>
  <si>
    <t>78.00</t>
  </si>
  <si>
    <t>2021-10-26 14:01:25</t>
  </si>
  <si>
    <t>2021-10-22</t>
  </si>
  <si>
    <t>2281656</t>
  </si>
  <si>
    <t>槟城丽昇豪华套房</t>
  </si>
  <si>
    <t>Othman Nurulhasanah</t>
  </si>
  <si>
    <t>749.50</t>
  </si>
  <si>
    <t>2021-10-22 13:40:29</t>
  </si>
  <si>
    <t>2281490</t>
  </si>
  <si>
    <t>北斯普林菲尔德万豪费尔菲尔德套房酒店</t>
  </si>
  <si>
    <t>Scherer Matthew Dennis</t>
  </si>
  <si>
    <t>928.87</t>
  </si>
  <si>
    <t>145.00</t>
  </si>
  <si>
    <t>2021-10-22 03:16:38</t>
  </si>
  <si>
    <t>2021-10-21</t>
  </si>
  <si>
    <t>2281003</t>
  </si>
  <si>
    <t>巴拉丁奥伯尼酒店</t>
  </si>
  <si>
    <t>Bakali-Hemou Maleki</t>
  </si>
  <si>
    <t>397.23</t>
  </si>
  <si>
    <t>62.00</t>
  </si>
  <si>
    <t>2021-10-21 04:17:59</t>
  </si>
  <si>
    <t>2021-10-20</t>
  </si>
  <si>
    <t>2280915</t>
  </si>
  <si>
    <t>Nyat Samsudin,Nyat Samsudin</t>
  </si>
  <si>
    <t>249.52</t>
  </si>
  <si>
    <t>39.00</t>
  </si>
  <si>
    <t>2021-10-20 22:58:02</t>
  </si>
  <si>
    <t>2021-10-14</t>
  </si>
  <si>
    <t>2277157</t>
  </si>
  <si>
    <t>棕榈泉瑟括洛酒店</t>
  </si>
  <si>
    <t>Bolin Leah</t>
  </si>
  <si>
    <t>901.92</t>
  </si>
  <si>
    <t>140.00</t>
  </si>
  <si>
    <t>2021-10-14 07:21:34</t>
  </si>
  <si>
    <t>2021-10-09</t>
  </si>
  <si>
    <t>2274670</t>
  </si>
  <si>
    <t>辛辛那提21C博物馆酒店</t>
  </si>
  <si>
    <t>Lensman Mark</t>
  </si>
  <si>
    <t>1162.46</t>
  </si>
  <si>
    <t>180.00</t>
  </si>
  <si>
    <t>2021-10-09 01:31:41</t>
  </si>
  <si>
    <t>2021-09-28</t>
  </si>
  <si>
    <t>2267296</t>
  </si>
  <si>
    <t>波士顿后湾希尔顿酒店</t>
  </si>
  <si>
    <t>Vekilov Peter</t>
  </si>
  <si>
    <t>1067.67</t>
  </si>
  <si>
    <t>165.00</t>
  </si>
  <si>
    <t>2021-09-28 05:51:35</t>
  </si>
  <si>
    <t>2021-09-24</t>
  </si>
  <si>
    <t>2262803</t>
  </si>
  <si>
    <t>德格里阿蓝希酒店</t>
  </si>
  <si>
    <t>Carlos briegas ruiz Juan,Carlos briegas ruiz Juan</t>
  </si>
  <si>
    <t>394.74</t>
  </si>
  <si>
    <t>61.00</t>
  </si>
  <si>
    <t>2021-09-24 05:18:32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</si>
</sst>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16353775961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44509</v>
      </c>
      <c r="G2" s="5">
        <v>44510</v>
      </c>
      <c r="H2" s="4">
        <v>1</v>
      </c>
      <c r="I2" s="4">
        <v>1</v>
      </c>
      <c r="J2" s="4">
        <v>1</v>
      </c>
      <c r="K2" s="4" t="s">
        <v>29</v>
      </c>
      <c r="L2" s="4">
        <v>61</v>
      </c>
      <c r="M2" s="4">
        <v>61</v>
      </c>
      <c r="N2" s="4" t="s">
        <v>30</v>
      </c>
      <c r="O2" s="4" t="s">
        <v>31</v>
      </c>
      <c r="P2" s="4" t="s">
        <v>32</v>
      </c>
      <c r="Q2" s="4">
        <v>0</v>
      </c>
      <c r="R2" s="6">
        <v>44463</v>
      </c>
      <c r="S2" s="5">
        <v>44513</v>
      </c>
      <c r="T2" s="4" t="s">
        <v>33</v>
      </c>
      <c r="U2" s="4">
        <v>61</v>
      </c>
      <c r="V2" s="4">
        <v>0</v>
      </c>
      <c r="W2" s="4">
        <v>0</v>
      </c>
      <c r="X2" s="4">
        <v>2262803</v>
      </c>
      <c r="Y2" s="4">
        <v>5157</v>
      </c>
    </row>
    <row r="3" s="4" customFormat="1" spans="1:25">
      <c r="A3" s="4">
        <v>16391685649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44509</v>
      </c>
      <c r="G3" s="5">
        <v>44510</v>
      </c>
      <c r="H3" s="4">
        <v>1</v>
      </c>
      <c r="I3" s="4">
        <v>1</v>
      </c>
      <c r="J3" s="4">
        <v>1</v>
      </c>
      <c r="K3" s="4" t="s">
        <v>29</v>
      </c>
      <c r="L3" s="4">
        <v>165</v>
      </c>
      <c r="M3" s="4">
        <v>165</v>
      </c>
      <c r="N3" s="4" t="s">
        <v>36</v>
      </c>
      <c r="O3" s="4" t="s">
        <v>31</v>
      </c>
      <c r="P3" s="4" t="s">
        <v>32</v>
      </c>
      <c r="Q3" s="4">
        <v>0</v>
      </c>
      <c r="R3" s="6">
        <v>44467</v>
      </c>
      <c r="S3" s="5">
        <v>44513</v>
      </c>
      <c r="T3" s="4" t="s">
        <v>33</v>
      </c>
      <c r="U3" s="4">
        <v>165</v>
      </c>
      <c r="V3" s="4">
        <v>0</v>
      </c>
      <c r="W3" s="4">
        <v>0</v>
      </c>
      <c r="X3" s="4">
        <v>2267296</v>
      </c>
      <c r="Y3" s="4">
        <v>3204329144</v>
      </c>
    </row>
    <row r="4" s="4" customFormat="1" spans="1:24">
      <c r="A4" s="4">
        <v>16498554100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44509</v>
      </c>
      <c r="G4" s="5">
        <v>44510</v>
      </c>
      <c r="H4" s="4">
        <v>1</v>
      </c>
      <c r="I4" s="4">
        <v>1</v>
      </c>
      <c r="J4" s="4">
        <v>1</v>
      </c>
      <c r="K4" s="4" t="s">
        <v>29</v>
      </c>
      <c r="L4" s="4">
        <v>180</v>
      </c>
      <c r="M4" s="4">
        <v>180</v>
      </c>
      <c r="N4" s="4" t="s">
        <v>39</v>
      </c>
      <c r="O4" s="4" t="s">
        <v>31</v>
      </c>
      <c r="P4" s="4" t="s">
        <v>32</v>
      </c>
      <c r="Q4" s="4">
        <v>0</v>
      </c>
      <c r="R4" s="6">
        <v>44478</v>
      </c>
      <c r="S4" s="5">
        <v>44513</v>
      </c>
      <c r="T4" s="4" t="s">
        <v>33</v>
      </c>
      <c r="U4" s="4">
        <v>180</v>
      </c>
      <c r="V4" s="4">
        <v>0</v>
      </c>
      <c r="W4" s="4">
        <v>0</v>
      </c>
      <c r="X4" s="4">
        <v>2274670</v>
      </c>
    </row>
    <row r="5" s="4" customFormat="1" spans="1:25">
      <c r="A5" s="4">
        <v>16540360092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44509</v>
      </c>
      <c r="G5" s="5">
        <v>44510</v>
      </c>
      <c r="H5" s="4">
        <v>1</v>
      </c>
      <c r="I5" s="4">
        <v>1</v>
      </c>
      <c r="J5" s="4">
        <v>1</v>
      </c>
      <c r="K5" s="4" t="s">
        <v>29</v>
      </c>
      <c r="L5" s="4">
        <v>140</v>
      </c>
      <c r="M5" s="4">
        <v>140</v>
      </c>
      <c r="N5" s="4" t="s">
        <v>42</v>
      </c>
      <c r="O5" s="4" t="s">
        <v>31</v>
      </c>
      <c r="P5" s="4" t="s">
        <v>32</v>
      </c>
      <c r="Q5" s="4">
        <v>0</v>
      </c>
      <c r="R5" s="6">
        <v>44483</v>
      </c>
      <c r="S5" s="5">
        <v>44513</v>
      </c>
      <c r="T5" s="4" t="s">
        <v>33</v>
      </c>
      <c r="U5" s="4">
        <v>140</v>
      </c>
      <c r="V5" s="4">
        <v>0</v>
      </c>
      <c r="W5" s="4">
        <v>0</v>
      </c>
      <c r="X5" s="4"/>
      <c r="Y5" s="4" t="s">
        <v>43</v>
      </c>
    </row>
    <row r="6" s="4" customFormat="1" spans="1:24">
      <c r="A6" s="4">
        <v>16612241837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44509</v>
      </c>
      <c r="G6" s="5">
        <v>44510</v>
      </c>
      <c r="H6" s="4">
        <v>1</v>
      </c>
      <c r="I6" s="4">
        <v>1</v>
      </c>
      <c r="J6" s="4">
        <v>1</v>
      </c>
      <c r="K6" s="4" t="s">
        <v>29</v>
      </c>
      <c r="L6" s="4">
        <v>39</v>
      </c>
      <c r="M6" s="4">
        <v>39</v>
      </c>
      <c r="N6" s="4" t="s">
        <v>46</v>
      </c>
      <c r="O6" s="4" t="s">
        <v>31</v>
      </c>
      <c r="P6" s="4" t="s">
        <v>32</v>
      </c>
      <c r="Q6" s="4">
        <v>0</v>
      </c>
      <c r="R6" s="6">
        <v>44489</v>
      </c>
      <c r="S6" s="5">
        <v>44513</v>
      </c>
      <c r="T6" s="4" t="s">
        <v>33</v>
      </c>
      <c r="U6" s="4">
        <v>39</v>
      </c>
      <c r="V6" s="4">
        <v>0</v>
      </c>
      <c r="W6" s="4">
        <v>0</v>
      </c>
      <c r="X6" s="4">
        <v>2280915</v>
      </c>
    </row>
    <row r="7" s="4" customFormat="1" spans="1:25">
      <c r="A7" s="4">
        <v>16612748099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44509</v>
      </c>
      <c r="G7" s="5">
        <v>44510</v>
      </c>
      <c r="H7" s="4">
        <v>1</v>
      </c>
      <c r="I7" s="4">
        <v>1</v>
      </c>
      <c r="J7" s="4">
        <v>1</v>
      </c>
      <c r="K7" s="4" t="s">
        <v>29</v>
      </c>
      <c r="L7" s="4">
        <v>62</v>
      </c>
      <c r="M7" s="4">
        <v>62</v>
      </c>
      <c r="N7" s="4" t="s">
        <v>49</v>
      </c>
      <c r="O7" s="4" t="s">
        <v>31</v>
      </c>
      <c r="P7" s="4" t="s">
        <v>32</v>
      </c>
      <c r="Q7" s="4">
        <v>0</v>
      </c>
      <c r="R7" s="6">
        <v>44490</v>
      </c>
      <c r="S7" s="5">
        <v>44513</v>
      </c>
      <c r="T7" s="4" t="s">
        <v>33</v>
      </c>
      <c r="U7" s="4">
        <v>62</v>
      </c>
      <c r="V7" s="4">
        <v>0</v>
      </c>
      <c r="W7" s="4">
        <v>0</v>
      </c>
      <c r="X7" s="4">
        <v>2281003</v>
      </c>
      <c r="Y7" s="4" t="s">
        <v>50</v>
      </c>
    </row>
    <row r="8" s="4" customFormat="1" spans="1:25">
      <c r="A8" s="4">
        <v>16624658847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44509</v>
      </c>
      <c r="G8" s="5">
        <v>44510</v>
      </c>
      <c r="H8" s="4">
        <v>1</v>
      </c>
      <c r="I8" s="4">
        <v>1</v>
      </c>
      <c r="J8" s="4">
        <v>1</v>
      </c>
      <c r="K8" s="4" t="s">
        <v>29</v>
      </c>
      <c r="L8" s="4">
        <v>145</v>
      </c>
      <c r="M8" s="4">
        <v>145</v>
      </c>
      <c r="N8" s="4" t="s">
        <v>53</v>
      </c>
      <c r="O8" s="4" t="s">
        <v>31</v>
      </c>
      <c r="P8" s="4" t="s">
        <v>32</v>
      </c>
      <c r="Q8" s="4">
        <v>0</v>
      </c>
      <c r="R8" s="6">
        <v>44491</v>
      </c>
      <c r="S8" s="5">
        <v>44513</v>
      </c>
      <c r="T8" s="4" t="s">
        <v>33</v>
      </c>
      <c r="U8" s="4">
        <v>145</v>
      </c>
      <c r="V8" s="4">
        <v>0</v>
      </c>
      <c r="W8" s="4">
        <v>0</v>
      </c>
      <c r="X8" s="4">
        <v>2281490</v>
      </c>
      <c r="Y8" s="4">
        <v>89336665</v>
      </c>
    </row>
    <row r="9" s="4" customFormat="1" spans="1:24">
      <c r="A9" s="4">
        <v>16633569511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44509</v>
      </c>
      <c r="G9" s="5">
        <v>44510</v>
      </c>
      <c r="H9" s="4">
        <v>1</v>
      </c>
      <c r="I9" s="4">
        <v>1</v>
      </c>
      <c r="J9" s="4">
        <v>1</v>
      </c>
      <c r="K9" s="4" t="s">
        <v>29</v>
      </c>
      <c r="L9" s="4">
        <v>117</v>
      </c>
      <c r="M9" s="4">
        <v>117</v>
      </c>
      <c r="N9" s="4" t="s">
        <v>56</v>
      </c>
      <c r="O9" s="4" t="s">
        <v>31</v>
      </c>
      <c r="P9" s="4" t="s">
        <v>32</v>
      </c>
      <c r="Q9" s="4">
        <v>0</v>
      </c>
      <c r="R9" s="6">
        <v>44491</v>
      </c>
      <c r="S9" s="5">
        <v>44513</v>
      </c>
      <c r="T9" s="4" t="s">
        <v>33</v>
      </c>
      <c r="U9" s="4">
        <v>117</v>
      </c>
      <c r="V9" s="4">
        <v>0</v>
      </c>
      <c r="W9" s="4">
        <v>0</v>
      </c>
      <c r="X9" s="4">
        <v>2281656</v>
      </c>
    </row>
    <row r="10" s="4" customFormat="1" spans="1:24">
      <c r="A10" s="4">
        <v>16667459585</v>
      </c>
      <c r="B10" s="4" t="s">
        <v>25</v>
      </c>
      <c r="C10" s="4" t="s">
        <v>26</v>
      </c>
      <c r="D10" s="4" t="s">
        <v>44</v>
      </c>
      <c r="E10" s="4" t="s">
        <v>45</v>
      </c>
      <c r="F10" s="5">
        <v>44508</v>
      </c>
      <c r="G10" s="5">
        <v>44510</v>
      </c>
      <c r="H10" s="4">
        <v>1</v>
      </c>
      <c r="I10" s="4">
        <v>2</v>
      </c>
      <c r="J10" s="4">
        <v>2</v>
      </c>
      <c r="K10" s="4" t="s">
        <v>29</v>
      </c>
      <c r="L10" s="4">
        <v>78</v>
      </c>
      <c r="M10" s="4">
        <v>78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44495</v>
      </c>
      <c r="S10" s="5">
        <v>44513</v>
      </c>
      <c r="T10" s="4" t="s">
        <v>33</v>
      </c>
      <c r="U10" s="4">
        <v>78</v>
      </c>
      <c r="V10" s="4">
        <v>0</v>
      </c>
      <c r="W10" s="4">
        <v>0</v>
      </c>
      <c r="X10" s="4">
        <v>2283482</v>
      </c>
    </row>
    <row r="11" s="4" customFormat="1" spans="1:25">
      <c r="A11" s="4">
        <v>16670145513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44503</v>
      </c>
      <c r="G11" s="5">
        <v>44510</v>
      </c>
      <c r="H11" s="4">
        <v>1</v>
      </c>
      <c r="I11" s="4">
        <v>7</v>
      </c>
      <c r="J11" s="4">
        <v>7</v>
      </c>
      <c r="K11" s="4" t="s">
        <v>29</v>
      </c>
      <c r="L11" s="4">
        <v>574</v>
      </c>
      <c r="M11" s="4">
        <v>574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44496</v>
      </c>
      <c r="S11" s="5">
        <v>44513</v>
      </c>
      <c r="T11" s="4" t="s">
        <v>33</v>
      </c>
      <c r="U11" s="4">
        <v>574</v>
      </c>
      <c r="V11" s="4">
        <v>0</v>
      </c>
      <c r="W11" s="4">
        <v>0</v>
      </c>
      <c r="X11" s="4">
        <v>2283721</v>
      </c>
      <c r="Y11" s="4" t="s">
        <v>61</v>
      </c>
    </row>
    <row r="12" s="4" customFormat="1" spans="1:25">
      <c r="A12" s="4">
        <v>16670390090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44506</v>
      </c>
      <c r="G12" s="5">
        <v>44510</v>
      </c>
      <c r="H12" s="4">
        <v>1</v>
      </c>
      <c r="I12" s="4">
        <v>4</v>
      </c>
      <c r="J12" s="4">
        <v>4</v>
      </c>
      <c r="K12" s="4" t="s">
        <v>29</v>
      </c>
      <c r="L12" s="4">
        <v>256</v>
      </c>
      <c r="M12" s="4">
        <v>256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44496</v>
      </c>
      <c r="S12" s="5">
        <v>44513</v>
      </c>
      <c r="T12" s="4" t="s">
        <v>33</v>
      </c>
      <c r="U12" s="4">
        <v>256</v>
      </c>
      <c r="V12" s="4">
        <v>0</v>
      </c>
      <c r="W12" s="4">
        <v>0</v>
      </c>
      <c r="X12" s="4">
        <v>2283782</v>
      </c>
      <c r="Y12" s="4">
        <v>105180</v>
      </c>
    </row>
    <row r="13" s="4" customFormat="1" spans="1:25">
      <c r="A13" s="4">
        <v>16682571954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44509</v>
      </c>
      <c r="G13" s="5">
        <v>44510</v>
      </c>
      <c r="H13" s="4">
        <v>1</v>
      </c>
      <c r="I13" s="4">
        <v>1</v>
      </c>
      <c r="J13" s="4">
        <v>1</v>
      </c>
      <c r="K13" s="4" t="s">
        <v>29</v>
      </c>
      <c r="L13" s="4">
        <v>104</v>
      </c>
      <c r="M13" s="4">
        <v>104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44497</v>
      </c>
      <c r="S13" s="5">
        <v>44513</v>
      </c>
      <c r="T13" s="4" t="s">
        <v>33</v>
      </c>
      <c r="U13" s="4">
        <v>104</v>
      </c>
      <c r="V13" s="4">
        <v>0</v>
      </c>
      <c r="W13" s="4">
        <v>0</v>
      </c>
      <c r="X13" s="4"/>
      <c r="Y13" s="4">
        <v>95172828</v>
      </c>
    </row>
    <row r="14" s="4" customFormat="1" spans="1:25">
      <c r="A14" s="4">
        <v>16724915556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44508</v>
      </c>
      <c r="G14" s="5">
        <v>44510</v>
      </c>
      <c r="H14" s="4">
        <v>1</v>
      </c>
      <c r="I14" s="4">
        <v>2</v>
      </c>
      <c r="J14" s="4">
        <v>2</v>
      </c>
      <c r="K14" s="4" t="s">
        <v>29</v>
      </c>
      <c r="L14" s="4">
        <v>406</v>
      </c>
      <c r="M14" s="4">
        <v>406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44502</v>
      </c>
      <c r="S14" s="5">
        <v>44513</v>
      </c>
      <c r="T14" s="4" t="s">
        <v>33</v>
      </c>
      <c r="U14" s="4">
        <v>406</v>
      </c>
      <c r="V14" s="4">
        <v>0</v>
      </c>
      <c r="W14" s="4">
        <v>0</v>
      </c>
      <c r="X14" s="4"/>
      <c r="Y14" s="4">
        <v>98482260</v>
      </c>
    </row>
    <row r="15" s="4" customFormat="1" spans="1:25">
      <c r="A15" s="4">
        <v>16726961881</v>
      </c>
      <c r="B15" s="4" t="s">
        <v>25</v>
      </c>
      <c r="C15" s="4" t="s">
        <v>26</v>
      </c>
      <c r="D15" s="4" t="s">
        <v>71</v>
      </c>
      <c r="E15" s="4" t="s">
        <v>38</v>
      </c>
      <c r="F15" s="5">
        <v>44509</v>
      </c>
      <c r="G15" s="5">
        <v>44510</v>
      </c>
      <c r="H15" s="4">
        <v>1</v>
      </c>
      <c r="I15" s="4">
        <v>1</v>
      </c>
      <c r="J15" s="4">
        <v>1</v>
      </c>
      <c r="K15" s="4" t="s">
        <v>29</v>
      </c>
      <c r="L15" s="4">
        <v>178</v>
      </c>
      <c r="M15" s="4">
        <v>178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44502</v>
      </c>
      <c r="S15" s="5">
        <v>44513</v>
      </c>
      <c r="T15" s="4" t="s">
        <v>33</v>
      </c>
      <c r="U15" s="4">
        <v>178</v>
      </c>
      <c r="V15" s="4">
        <v>0</v>
      </c>
      <c r="W15" s="4">
        <v>0</v>
      </c>
      <c r="X15" s="4">
        <v>2287911</v>
      </c>
      <c r="Y15" s="4">
        <v>99082906</v>
      </c>
    </row>
    <row r="16" s="4" customFormat="1" spans="1:25">
      <c r="A16" s="4">
        <v>16728836085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44509</v>
      </c>
      <c r="G16" s="5">
        <v>44510</v>
      </c>
      <c r="H16" s="4">
        <v>1</v>
      </c>
      <c r="I16" s="4">
        <v>1</v>
      </c>
      <c r="J16" s="4">
        <v>1</v>
      </c>
      <c r="K16" s="4" t="s">
        <v>29</v>
      </c>
      <c r="L16" s="4">
        <v>119</v>
      </c>
      <c r="M16" s="4">
        <v>119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44503</v>
      </c>
      <c r="S16" s="5">
        <v>44513</v>
      </c>
      <c r="T16" s="4" t="s">
        <v>33</v>
      </c>
      <c r="U16" s="4">
        <v>119</v>
      </c>
      <c r="V16" s="4">
        <v>0</v>
      </c>
      <c r="W16" s="4">
        <v>0</v>
      </c>
      <c r="X16" s="4">
        <v>2288142</v>
      </c>
      <c r="Y16" s="4">
        <v>22757579</v>
      </c>
    </row>
    <row r="17" s="4" customFormat="1" spans="1:25">
      <c r="A17" s="4">
        <v>16728834585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44509</v>
      </c>
      <c r="G17" s="5">
        <v>44510</v>
      </c>
      <c r="H17" s="4">
        <v>1</v>
      </c>
      <c r="I17" s="4">
        <v>1</v>
      </c>
      <c r="J17" s="4">
        <v>1</v>
      </c>
      <c r="K17" s="4" t="s">
        <v>29</v>
      </c>
      <c r="L17" s="4">
        <v>27</v>
      </c>
      <c r="M17" s="4">
        <v>27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44503</v>
      </c>
      <c r="S17" s="5">
        <v>44513</v>
      </c>
      <c r="T17" s="4" t="s">
        <v>33</v>
      </c>
      <c r="U17" s="4">
        <v>27</v>
      </c>
      <c r="V17" s="4">
        <v>0</v>
      </c>
      <c r="W17" s="4">
        <v>0</v>
      </c>
      <c r="X17" s="4">
        <v>2288141</v>
      </c>
      <c r="Y17" s="4" t="s">
        <v>79</v>
      </c>
    </row>
    <row r="18" s="4" customFormat="1" spans="1:25">
      <c r="A18" s="4">
        <v>16726961881</v>
      </c>
      <c r="B18" s="4" t="s">
        <v>25</v>
      </c>
      <c r="C18" s="4" t="s">
        <v>80</v>
      </c>
      <c r="D18" s="4" t="s">
        <v>71</v>
      </c>
      <c r="E18" s="4" t="s">
        <v>38</v>
      </c>
      <c r="F18" s="5">
        <v>44509</v>
      </c>
      <c r="G18" s="5">
        <v>44510</v>
      </c>
      <c r="H18" s="4">
        <v>1</v>
      </c>
      <c r="I18" s="4">
        <v>1</v>
      </c>
      <c r="J18" s="4">
        <v>1</v>
      </c>
      <c r="K18" s="4" t="s">
        <v>29</v>
      </c>
      <c r="L18" s="4">
        <v>-178</v>
      </c>
      <c r="M18" s="4">
        <v>-178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44502</v>
      </c>
      <c r="S18" s="5">
        <v>44513</v>
      </c>
      <c r="T18" s="4" t="s">
        <v>33</v>
      </c>
      <c r="U18" s="4">
        <v>-178</v>
      </c>
      <c r="V18" s="4">
        <v>0</v>
      </c>
      <c r="W18" s="4">
        <v>0</v>
      </c>
      <c r="X18" s="4">
        <v>2287911</v>
      </c>
      <c r="Y18" s="4">
        <v>99082906</v>
      </c>
    </row>
    <row r="19" s="4" customFormat="1" spans="1:25">
      <c r="A19" s="4">
        <v>16746529051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44509</v>
      </c>
      <c r="G19" s="5">
        <v>44510</v>
      </c>
      <c r="H19" s="4">
        <v>1</v>
      </c>
      <c r="I19" s="4">
        <v>1</v>
      </c>
      <c r="J19" s="4">
        <v>1</v>
      </c>
      <c r="K19" s="4" t="s">
        <v>29</v>
      </c>
      <c r="L19" s="4">
        <v>192</v>
      </c>
      <c r="M19" s="4">
        <v>192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44505</v>
      </c>
      <c r="S19" s="5">
        <v>44513</v>
      </c>
      <c r="T19" s="4" t="s">
        <v>33</v>
      </c>
      <c r="U19" s="4">
        <v>192</v>
      </c>
      <c r="V19" s="4">
        <v>0</v>
      </c>
      <c r="W19" s="4">
        <v>0</v>
      </c>
      <c r="X19" s="4">
        <v>2290871</v>
      </c>
      <c r="Y19" s="4">
        <v>72139436</v>
      </c>
    </row>
    <row r="20" s="4" customFormat="1" spans="1:25">
      <c r="A20" s="4">
        <v>16747000326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44509</v>
      </c>
      <c r="G20" s="5">
        <v>44510</v>
      </c>
      <c r="H20" s="4">
        <v>1</v>
      </c>
      <c r="I20" s="4">
        <v>1</v>
      </c>
      <c r="J20" s="4">
        <v>1</v>
      </c>
      <c r="K20" s="4" t="s">
        <v>29</v>
      </c>
      <c r="L20" s="4">
        <v>106</v>
      </c>
      <c r="M20" s="4">
        <v>106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44506</v>
      </c>
      <c r="S20" s="5">
        <v>44513</v>
      </c>
      <c r="T20" s="4" t="s">
        <v>33</v>
      </c>
      <c r="U20" s="4">
        <v>106</v>
      </c>
      <c r="V20" s="4">
        <v>0</v>
      </c>
      <c r="W20" s="4">
        <v>0</v>
      </c>
      <c r="X20" s="4">
        <v>2290952</v>
      </c>
      <c r="Y20" s="4">
        <v>3536664</v>
      </c>
    </row>
    <row r="21" s="4" customFormat="1" spans="1:23">
      <c r="A21" s="4">
        <v>16750862284</v>
      </c>
      <c r="B21" s="4" t="s">
        <v>25</v>
      </c>
      <c r="C21" s="4" t="s">
        <v>26</v>
      </c>
      <c r="D21" s="4" t="s">
        <v>87</v>
      </c>
      <c r="E21" s="4" t="s">
        <v>77</v>
      </c>
      <c r="F21" s="5">
        <v>44508</v>
      </c>
      <c r="G21" s="5">
        <v>44510</v>
      </c>
      <c r="H21" s="4">
        <v>1</v>
      </c>
      <c r="I21" s="4">
        <v>2</v>
      </c>
      <c r="J21" s="4">
        <v>2</v>
      </c>
      <c r="K21" s="4" t="s">
        <v>29</v>
      </c>
      <c r="L21" s="4">
        <v>82</v>
      </c>
      <c r="M21" s="4">
        <v>82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44507</v>
      </c>
      <c r="S21" s="5">
        <v>44513</v>
      </c>
      <c r="T21" s="4" t="s">
        <v>33</v>
      </c>
      <c r="U21" s="4">
        <v>82</v>
      </c>
      <c r="V21" s="4">
        <v>0</v>
      </c>
      <c r="W21" s="4">
        <v>0</v>
      </c>
    </row>
    <row r="22" s="4" customFormat="1" spans="1:23">
      <c r="A22" s="4">
        <v>16750862284</v>
      </c>
      <c r="B22" s="4" t="s">
        <v>25</v>
      </c>
      <c r="C22" s="4" t="s">
        <v>80</v>
      </c>
      <c r="D22" s="4" t="s">
        <v>87</v>
      </c>
      <c r="E22" s="4" t="s">
        <v>77</v>
      </c>
      <c r="F22" s="5">
        <v>44508</v>
      </c>
      <c r="G22" s="5">
        <v>44510</v>
      </c>
      <c r="H22" s="4">
        <v>1</v>
      </c>
      <c r="I22" s="4">
        <v>2</v>
      </c>
      <c r="J22" s="4">
        <v>2</v>
      </c>
      <c r="K22" s="4" t="s">
        <v>29</v>
      </c>
      <c r="L22" s="4">
        <v>-82</v>
      </c>
      <c r="M22" s="4">
        <v>-82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44507</v>
      </c>
      <c r="S22" s="5">
        <v>44513</v>
      </c>
      <c r="T22" s="4" t="s">
        <v>33</v>
      </c>
      <c r="U22" s="4">
        <v>-82</v>
      </c>
      <c r="V22" s="4">
        <v>0</v>
      </c>
      <c r="W22" s="4">
        <v>0</v>
      </c>
    </row>
    <row r="23" s="4" customFormat="1" spans="1:25">
      <c r="A23" s="4">
        <v>16755480000</v>
      </c>
      <c r="B23" s="4" t="s">
        <v>25</v>
      </c>
      <c r="C23" s="4" t="s">
        <v>26</v>
      </c>
      <c r="D23" s="4" t="s">
        <v>89</v>
      </c>
      <c r="E23" s="4" t="s">
        <v>35</v>
      </c>
      <c r="F23" s="5">
        <v>44509</v>
      </c>
      <c r="G23" s="5">
        <v>44510</v>
      </c>
      <c r="H23" s="4">
        <v>1</v>
      </c>
      <c r="I23" s="4">
        <v>1</v>
      </c>
      <c r="J23" s="4">
        <v>1</v>
      </c>
      <c r="K23" s="4" t="s">
        <v>29</v>
      </c>
      <c r="L23" s="4">
        <v>86</v>
      </c>
      <c r="M23" s="4">
        <v>86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44508</v>
      </c>
      <c r="S23" s="5">
        <v>44513</v>
      </c>
      <c r="T23" s="4" t="s">
        <v>33</v>
      </c>
      <c r="U23" s="4">
        <v>86</v>
      </c>
      <c r="V23" s="4">
        <v>0</v>
      </c>
      <c r="W23" s="4">
        <v>0</v>
      </c>
      <c r="X23" s="4">
        <v>2292589</v>
      </c>
      <c r="Y23" s="4">
        <v>53856198</v>
      </c>
    </row>
    <row r="24" s="4" customFormat="1" spans="1:25">
      <c r="A24" s="4">
        <v>16755529566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44509</v>
      </c>
      <c r="G24" s="5">
        <v>44510</v>
      </c>
      <c r="H24" s="4">
        <v>1</v>
      </c>
      <c r="I24" s="4">
        <v>1</v>
      </c>
      <c r="J24" s="4">
        <v>1</v>
      </c>
      <c r="K24" s="4" t="s">
        <v>29</v>
      </c>
      <c r="L24" s="4">
        <v>198</v>
      </c>
      <c r="M24" s="4">
        <v>198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44508</v>
      </c>
      <c r="S24" s="5">
        <v>44513</v>
      </c>
      <c r="T24" s="4" t="s">
        <v>33</v>
      </c>
      <c r="U24" s="4">
        <v>198</v>
      </c>
      <c r="V24" s="4">
        <v>0</v>
      </c>
      <c r="W24" s="4">
        <v>0</v>
      </c>
      <c r="X24" s="4">
        <v>2292601</v>
      </c>
      <c r="Y24" s="4">
        <v>56297859</v>
      </c>
    </row>
    <row r="25" s="4" customFormat="1" spans="1:25">
      <c r="A25" s="4">
        <v>16755565088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44509</v>
      </c>
      <c r="G25" s="5">
        <v>44510</v>
      </c>
      <c r="H25" s="4">
        <v>1</v>
      </c>
      <c r="I25" s="4">
        <v>1</v>
      </c>
      <c r="J25" s="4">
        <v>1</v>
      </c>
      <c r="K25" s="4" t="s">
        <v>29</v>
      </c>
      <c r="L25" s="4">
        <v>130</v>
      </c>
      <c r="M25" s="4">
        <v>130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44508</v>
      </c>
      <c r="S25" s="5">
        <v>44513</v>
      </c>
      <c r="T25" s="4" t="s">
        <v>33</v>
      </c>
      <c r="U25" s="4">
        <v>130</v>
      </c>
      <c r="V25" s="4">
        <v>0</v>
      </c>
      <c r="W25" s="4">
        <v>0</v>
      </c>
      <c r="X25" s="4">
        <v>2292625</v>
      </c>
      <c r="Y25" s="4">
        <v>73632724</v>
      </c>
    </row>
    <row r="26" s="4" customFormat="1" spans="1:23">
      <c r="A26" s="4">
        <v>16755637103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44509</v>
      </c>
      <c r="G26" s="5">
        <v>44510</v>
      </c>
      <c r="H26" s="4">
        <v>1</v>
      </c>
      <c r="I26" s="4">
        <v>1</v>
      </c>
      <c r="J26" s="4">
        <v>1</v>
      </c>
      <c r="K26" s="4" t="s">
        <v>29</v>
      </c>
      <c r="L26" s="4">
        <v>142</v>
      </c>
      <c r="M26" s="4">
        <v>142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44508</v>
      </c>
      <c r="S26" s="5">
        <v>44513</v>
      </c>
      <c r="T26" s="4" t="s">
        <v>33</v>
      </c>
      <c r="U26" s="4">
        <v>142</v>
      </c>
      <c r="V26" s="4">
        <v>0</v>
      </c>
      <c r="W26" s="4">
        <v>0</v>
      </c>
    </row>
    <row r="27" s="4" customFormat="1" spans="1:25">
      <c r="A27" s="4">
        <v>16755789186</v>
      </c>
      <c r="B27" s="4" t="s">
        <v>25</v>
      </c>
      <c r="C27" s="4" t="s">
        <v>26</v>
      </c>
      <c r="D27" s="4" t="s">
        <v>100</v>
      </c>
      <c r="E27" s="4" t="s">
        <v>85</v>
      </c>
      <c r="F27" s="5">
        <v>44509</v>
      </c>
      <c r="G27" s="5">
        <v>44510</v>
      </c>
      <c r="H27" s="4">
        <v>1</v>
      </c>
      <c r="I27" s="4">
        <v>1</v>
      </c>
      <c r="J27" s="4">
        <v>1</v>
      </c>
      <c r="K27" s="4" t="s">
        <v>29</v>
      </c>
      <c r="L27" s="4">
        <v>87</v>
      </c>
      <c r="M27" s="4">
        <v>87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44508</v>
      </c>
      <c r="S27" s="5">
        <v>44513</v>
      </c>
      <c r="T27" s="4" t="s">
        <v>33</v>
      </c>
      <c r="U27" s="4">
        <v>87</v>
      </c>
      <c r="V27" s="4">
        <v>0</v>
      </c>
      <c r="W27" s="4">
        <v>0</v>
      </c>
      <c r="X27" s="4">
        <v>2292691</v>
      </c>
      <c r="Y27" s="4">
        <v>15162061</v>
      </c>
    </row>
    <row r="28" s="4" customFormat="1" spans="1:25">
      <c r="A28" s="4">
        <v>16758392717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44509</v>
      </c>
      <c r="G28" s="5">
        <v>44510</v>
      </c>
      <c r="H28" s="4">
        <v>1</v>
      </c>
      <c r="I28" s="4">
        <v>1</v>
      </c>
      <c r="J28" s="4">
        <v>1</v>
      </c>
      <c r="K28" s="4" t="s">
        <v>29</v>
      </c>
      <c r="L28" s="4">
        <v>117</v>
      </c>
      <c r="M28" s="4">
        <v>117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44508</v>
      </c>
      <c r="S28" s="5">
        <v>44513</v>
      </c>
      <c r="T28" s="4" t="s">
        <v>33</v>
      </c>
      <c r="U28" s="4">
        <v>117</v>
      </c>
      <c r="V28" s="4">
        <v>0</v>
      </c>
      <c r="W28" s="4">
        <v>0</v>
      </c>
      <c r="X28" s="4">
        <v>2293463</v>
      </c>
      <c r="Y28" s="4">
        <v>74018242</v>
      </c>
    </row>
    <row r="29" s="4" customFormat="1" spans="1:25">
      <c r="A29" s="4">
        <v>16758853541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44509</v>
      </c>
      <c r="G29" s="5">
        <v>44510</v>
      </c>
      <c r="H29" s="4">
        <v>1</v>
      </c>
      <c r="I29" s="4">
        <v>1</v>
      </c>
      <c r="J29" s="4">
        <v>1</v>
      </c>
      <c r="K29" s="4" t="s">
        <v>29</v>
      </c>
      <c r="L29" s="4">
        <v>123</v>
      </c>
      <c r="M29" s="4">
        <v>123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44508</v>
      </c>
      <c r="S29" s="5">
        <v>44513</v>
      </c>
      <c r="T29" s="4" t="s">
        <v>33</v>
      </c>
      <c r="U29" s="4">
        <v>123</v>
      </c>
      <c r="V29" s="4">
        <v>0</v>
      </c>
      <c r="W29" s="4">
        <v>0</v>
      </c>
      <c r="X29" s="4"/>
      <c r="Y29" s="4">
        <v>74098737</v>
      </c>
    </row>
    <row r="30" s="4" customFormat="1" spans="1:23">
      <c r="A30" s="4">
        <v>16759261149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44509</v>
      </c>
      <c r="G30" s="5">
        <v>44510</v>
      </c>
      <c r="H30" s="4">
        <v>1</v>
      </c>
      <c r="I30" s="4">
        <v>1</v>
      </c>
      <c r="J30" s="4">
        <v>1</v>
      </c>
      <c r="K30" s="4" t="s">
        <v>29</v>
      </c>
      <c r="L30" s="4">
        <v>82</v>
      </c>
      <c r="M30" s="4">
        <v>82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44509</v>
      </c>
      <c r="S30" s="5">
        <v>44513</v>
      </c>
      <c r="T30" s="4" t="s">
        <v>33</v>
      </c>
      <c r="U30" s="4">
        <v>82</v>
      </c>
      <c r="V30" s="4">
        <v>0</v>
      </c>
      <c r="W30" s="4">
        <v>0</v>
      </c>
    </row>
    <row r="31" s="4" customFormat="1" spans="1:25">
      <c r="A31" s="4">
        <v>16759332703</v>
      </c>
      <c r="B31" s="4" t="s">
        <v>25</v>
      </c>
      <c r="C31" s="4" t="s">
        <v>26</v>
      </c>
      <c r="D31" s="4" t="s">
        <v>111</v>
      </c>
      <c r="E31" s="4" t="s">
        <v>112</v>
      </c>
      <c r="F31" s="5">
        <v>44509</v>
      </c>
      <c r="G31" s="5">
        <v>44510</v>
      </c>
      <c r="H31" s="4">
        <v>1</v>
      </c>
      <c r="I31" s="4">
        <v>1</v>
      </c>
      <c r="J31" s="4">
        <v>1</v>
      </c>
      <c r="K31" s="4" t="s">
        <v>29</v>
      </c>
      <c r="L31" s="4">
        <v>241</v>
      </c>
      <c r="M31" s="4">
        <v>241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44509</v>
      </c>
      <c r="S31" s="5">
        <v>44513</v>
      </c>
      <c r="T31" s="4" t="s">
        <v>33</v>
      </c>
      <c r="U31" s="4">
        <v>241</v>
      </c>
      <c r="V31" s="4">
        <v>0</v>
      </c>
      <c r="W31" s="4">
        <v>0</v>
      </c>
      <c r="X31" s="4">
        <v>2293804</v>
      </c>
      <c r="Y31" s="4" t="s">
        <v>114</v>
      </c>
    </row>
    <row r="32" s="4" customFormat="1" spans="1:25">
      <c r="A32" s="4">
        <v>16759670293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44509</v>
      </c>
      <c r="G32" s="5">
        <v>44510</v>
      </c>
      <c r="H32" s="4">
        <v>1</v>
      </c>
      <c r="I32" s="4">
        <v>1</v>
      </c>
      <c r="J32" s="4">
        <v>1</v>
      </c>
      <c r="K32" s="4" t="s">
        <v>29</v>
      </c>
      <c r="L32" s="4">
        <v>101</v>
      </c>
      <c r="M32" s="4">
        <v>101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44509</v>
      </c>
      <c r="S32" s="5">
        <v>44513</v>
      </c>
      <c r="T32" s="4" t="s">
        <v>33</v>
      </c>
      <c r="U32" s="4">
        <v>101</v>
      </c>
      <c r="V32" s="4">
        <v>0</v>
      </c>
      <c r="W32" s="4">
        <v>0</v>
      </c>
      <c r="X32" s="4">
        <v>2293985</v>
      </c>
      <c r="Y32" s="4">
        <v>156350082</v>
      </c>
    </row>
    <row r="33" s="4" customFormat="1" spans="1:25">
      <c r="A33" s="4">
        <v>16759974996</v>
      </c>
      <c r="B33" s="4" t="s">
        <v>25</v>
      </c>
      <c r="C33" s="4" t="s">
        <v>26</v>
      </c>
      <c r="D33" s="4" t="s">
        <v>118</v>
      </c>
      <c r="E33" s="4" t="s">
        <v>119</v>
      </c>
      <c r="F33" s="5">
        <v>44509</v>
      </c>
      <c r="G33" s="5">
        <v>44510</v>
      </c>
      <c r="H33" s="4">
        <v>1</v>
      </c>
      <c r="I33" s="4">
        <v>1</v>
      </c>
      <c r="J33" s="4">
        <v>1</v>
      </c>
      <c r="K33" s="4" t="s">
        <v>29</v>
      </c>
      <c r="L33" s="4">
        <v>120</v>
      </c>
      <c r="M33" s="4">
        <v>120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44509</v>
      </c>
      <c r="S33" s="5">
        <v>44513</v>
      </c>
      <c r="T33" s="4" t="s">
        <v>33</v>
      </c>
      <c r="U33" s="4">
        <v>120</v>
      </c>
      <c r="V33" s="4">
        <v>0</v>
      </c>
      <c r="W33" s="4">
        <v>0</v>
      </c>
      <c r="X33" s="4">
        <v>2294097</v>
      </c>
      <c r="Y33" s="4">
        <v>80094066</v>
      </c>
    </row>
    <row r="34" s="4" customFormat="1" spans="1:25">
      <c r="A34" s="4">
        <v>16764083684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44509</v>
      </c>
      <c r="G34" s="5">
        <v>44510</v>
      </c>
      <c r="H34" s="4">
        <v>1</v>
      </c>
      <c r="I34" s="4">
        <v>1</v>
      </c>
      <c r="J34" s="4">
        <v>1</v>
      </c>
      <c r="K34" s="4" t="s">
        <v>29</v>
      </c>
      <c r="L34" s="4">
        <v>86</v>
      </c>
      <c r="M34" s="4">
        <v>86</v>
      </c>
      <c r="N34" s="4" t="s">
        <v>123</v>
      </c>
      <c r="O34" s="4" t="s">
        <v>31</v>
      </c>
      <c r="P34" s="4" t="s">
        <v>32</v>
      </c>
      <c r="Q34" s="4">
        <v>0</v>
      </c>
      <c r="R34" s="6">
        <v>44509</v>
      </c>
      <c r="S34" s="5">
        <v>44513</v>
      </c>
      <c r="T34" s="4" t="s">
        <v>33</v>
      </c>
      <c r="U34" s="4">
        <v>86</v>
      </c>
      <c r="V34" s="4">
        <v>0</v>
      </c>
      <c r="W34" s="4">
        <v>0</v>
      </c>
      <c r="X34" s="4">
        <v>2294863</v>
      </c>
      <c r="Y34" s="4">
        <v>75077434</v>
      </c>
    </row>
    <row r="35" s="4" customFormat="1" spans="1:24">
      <c r="A35" s="4">
        <v>16764465380</v>
      </c>
      <c r="B35" s="4" t="s">
        <v>25</v>
      </c>
      <c r="C35" s="4" t="s">
        <v>26</v>
      </c>
      <c r="D35" s="4" t="s">
        <v>124</v>
      </c>
      <c r="E35" s="4" t="s">
        <v>125</v>
      </c>
      <c r="F35" s="5">
        <v>44509</v>
      </c>
      <c r="G35" s="5">
        <v>44510</v>
      </c>
      <c r="H35" s="4">
        <v>1</v>
      </c>
      <c r="I35" s="4">
        <v>1</v>
      </c>
      <c r="J35" s="4">
        <v>1</v>
      </c>
      <c r="K35" s="4" t="s">
        <v>29</v>
      </c>
      <c r="L35" s="4">
        <v>129</v>
      </c>
      <c r="M35" s="4">
        <v>129</v>
      </c>
      <c r="N35" s="4" t="s">
        <v>126</v>
      </c>
      <c r="O35" s="4" t="s">
        <v>31</v>
      </c>
      <c r="P35" s="4" t="s">
        <v>32</v>
      </c>
      <c r="Q35" s="4">
        <v>0</v>
      </c>
      <c r="R35" s="6">
        <v>44509</v>
      </c>
      <c r="S35" s="5">
        <v>44513</v>
      </c>
      <c r="T35" s="4" t="s">
        <v>33</v>
      </c>
      <c r="U35" s="4">
        <v>129</v>
      </c>
      <c r="V35" s="4">
        <v>0</v>
      </c>
      <c r="W35" s="4">
        <v>0</v>
      </c>
      <c r="X35" s="4">
        <v>2294937</v>
      </c>
    </row>
    <row r="36" s="4" customFormat="1" spans="1:25">
      <c r="A36" s="4">
        <v>16405340147</v>
      </c>
      <c r="B36" s="4" t="s">
        <v>25</v>
      </c>
      <c r="C36" s="4" t="s">
        <v>127</v>
      </c>
      <c r="D36" s="4" t="s">
        <v>128</v>
      </c>
      <c r="E36" s="4" t="s">
        <v>116</v>
      </c>
      <c r="F36" s="5">
        <v>44468</v>
      </c>
      <c r="G36" s="5">
        <v>44469</v>
      </c>
      <c r="H36" s="4">
        <v>1</v>
      </c>
      <c r="I36" s="4">
        <v>1</v>
      </c>
      <c r="J36" s="4">
        <v>1</v>
      </c>
      <c r="K36" s="4" t="s">
        <v>29</v>
      </c>
      <c r="L36" s="4">
        <v>77</v>
      </c>
      <c r="M36" s="4">
        <v>77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44468</v>
      </c>
      <c r="S36" s="5">
        <v>44513</v>
      </c>
      <c r="T36" s="4" t="s">
        <v>33</v>
      </c>
      <c r="U36" s="4">
        <v>77</v>
      </c>
      <c r="V36" s="4">
        <v>0</v>
      </c>
      <c r="W36" s="4">
        <v>0</v>
      </c>
      <c r="X36" s="4">
        <v>2268789</v>
      </c>
      <c r="Y36" s="4" t="s">
        <v>130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topLeftCell="A16" workbookViewId="0">
      <selection activeCell="H49" sqref="H49"/>
    </sheetView>
  </sheetViews>
  <sheetFormatPr defaultColWidth="9" defaultRowHeight="13.5"/>
  <cols>
    <col min="1" max="1" width="14.125" style="4" customWidth="1"/>
    <col min="2" max="2" width="10.375" style="4"/>
    <col min="3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4">
        <v>16353775961</v>
      </c>
      <c r="B2" s="5">
        <v>44509</v>
      </c>
      <c r="C2" s="5">
        <v>44510</v>
      </c>
      <c r="D2" s="4">
        <v>61</v>
      </c>
      <c r="E2" s="4" t="str">
        <f>VLOOKUP(A2,HOP!A:L,12,0)</f>
        <v>61.00</v>
      </c>
      <c r="F2" s="4" t="str">
        <f>VLOOKUP(A2,HOP!A:C,3,0)</f>
        <v>2262803</v>
      </c>
      <c r="G2" s="4">
        <f>D2-E2</f>
        <v>0</v>
      </c>
      <c r="H2" s="4" t="str">
        <f>$H$1&amp;F2</f>
        <v>，2262803</v>
      </c>
      <c r="I2" s="4" t="str">
        <f>VLOOKUP(A2,HOP!A:T,20,0)</f>
        <v>直连</v>
      </c>
    </row>
    <row r="3" s="4" customFormat="1" spans="1:9">
      <c r="A3" s="4">
        <v>16391685649</v>
      </c>
      <c r="B3" s="5">
        <v>44509</v>
      </c>
      <c r="C3" s="5">
        <v>44510</v>
      </c>
      <c r="D3" s="4">
        <v>165</v>
      </c>
      <c r="E3" s="4" t="str">
        <f>VLOOKUP(A3,HOP!A:L,12,0)</f>
        <v>165.00</v>
      </c>
      <c r="F3" s="4" t="str">
        <f>VLOOKUP(A3,HOP!A:C,3,0)</f>
        <v>2267296</v>
      </c>
      <c r="G3" s="4">
        <f t="shared" ref="G3:G34" si="0">D3-E3</f>
        <v>0</v>
      </c>
      <c r="H3" s="4" t="str">
        <f t="shared" ref="H3:H34" si="1">$H$1&amp;F3</f>
        <v>，2267296</v>
      </c>
      <c r="I3" s="4" t="str">
        <f>VLOOKUP(A3,HOP!A:T,20,0)</f>
        <v>直连</v>
      </c>
    </row>
    <row r="4" s="4" customFormat="1" spans="1:9">
      <c r="A4" s="4">
        <v>16498554100</v>
      </c>
      <c r="B4" s="5">
        <v>44509</v>
      </c>
      <c r="C4" s="5">
        <v>44510</v>
      </c>
      <c r="D4" s="4">
        <v>180</v>
      </c>
      <c r="E4" s="4" t="str">
        <f>VLOOKUP(A4,HOP!A:L,12,0)</f>
        <v>180.00</v>
      </c>
      <c r="F4" s="4" t="str">
        <f>VLOOKUP(A4,HOP!A:C,3,0)</f>
        <v>2274670</v>
      </c>
      <c r="G4" s="4">
        <f t="shared" si="0"/>
        <v>0</v>
      </c>
      <c r="H4" s="4" t="str">
        <f t="shared" si="1"/>
        <v>，2274670</v>
      </c>
      <c r="I4" s="4" t="str">
        <f>VLOOKUP(A4,HOP!A:T,20,0)</f>
        <v>直连</v>
      </c>
    </row>
    <row r="5" s="4" customFormat="1" spans="1:9">
      <c r="A5" s="4">
        <v>16540360092</v>
      </c>
      <c r="B5" s="5">
        <v>44509</v>
      </c>
      <c r="C5" s="5">
        <v>44510</v>
      </c>
      <c r="D5" s="4">
        <v>140</v>
      </c>
      <c r="E5" s="4" t="str">
        <f>VLOOKUP(A5,HOP!A:L,12,0)</f>
        <v>140.00</v>
      </c>
      <c r="F5" s="4" t="str">
        <f>VLOOKUP(A5,HOP!A:C,3,0)</f>
        <v>2277157</v>
      </c>
      <c r="G5" s="4">
        <f t="shared" si="0"/>
        <v>0</v>
      </c>
      <c r="H5" s="4" t="str">
        <f t="shared" si="1"/>
        <v>，2277157</v>
      </c>
      <c r="I5" s="4" t="str">
        <f>VLOOKUP(A5,HOP!A:T,20,0)</f>
        <v>直连</v>
      </c>
    </row>
    <row r="6" s="4" customFormat="1" spans="1:9">
      <c r="A6" s="4">
        <v>16612241837</v>
      </c>
      <c r="B6" s="5">
        <v>44509</v>
      </c>
      <c r="C6" s="5">
        <v>44510</v>
      </c>
      <c r="D6" s="4">
        <v>39</v>
      </c>
      <c r="E6" s="4" t="str">
        <f>VLOOKUP(A6,HOP!A:L,12,0)</f>
        <v>39.00</v>
      </c>
      <c r="F6" s="4" t="str">
        <f>VLOOKUP(A6,HOP!A:C,3,0)</f>
        <v>2280915</v>
      </c>
      <c r="G6" s="4">
        <f t="shared" si="0"/>
        <v>0</v>
      </c>
      <c r="H6" s="4" t="str">
        <f t="shared" si="1"/>
        <v>，2280915</v>
      </c>
      <c r="I6" s="4" t="str">
        <f>VLOOKUP(A6,HOP!A:T,20,0)</f>
        <v>直连</v>
      </c>
    </row>
    <row r="7" s="4" customFormat="1" spans="1:9">
      <c r="A7" s="4">
        <v>16612748099</v>
      </c>
      <c r="B7" s="5">
        <v>44509</v>
      </c>
      <c r="C7" s="5">
        <v>44510</v>
      </c>
      <c r="D7" s="4">
        <v>62</v>
      </c>
      <c r="E7" s="4" t="str">
        <f>VLOOKUP(A7,HOP!A:L,12,0)</f>
        <v>62.00</v>
      </c>
      <c r="F7" s="4" t="str">
        <f>VLOOKUP(A7,HOP!A:C,3,0)</f>
        <v>2281003</v>
      </c>
      <c r="G7" s="4">
        <f t="shared" si="0"/>
        <v>0</v>
      </c>
      <c r="H7" s="4" t="str">
        <f t="shared" si="1"/>
        <v>，2281003</v>
      </c>
      <c r="I7" s="4" t="str">
        <f>VLOOKUP(A7,HOP!A:T,20,0)</f>
        <v>直连</v>
      </c>
    </row>
    <row r="8" s="4" customFormat="1" spans="1:9">
      <c r="A8" s="4">
        <v>16624658847</v>
      </c>
      <c r="B8" s="5">
        <v>44509</v>
      </c>
      <c r="C8" s="5">
        <v>44510</v>
      </c>
      <c r="D8" s="4">
        <v>145</v>
      </c>
      <c r="E8" s="4" t="str">
        <f>VLOOKUP(A8,HOP!A:L,12,0)</f>
        <v>145.00</v>
      </c>
      <c r="F8" s="4" t="str">
        <f>VLOOKUP(A8,HOP!A:C,3,0)</f>
        <v>2281490</v>
      </c>
      <c r="G8" s="4">
        <f t="shared" si="0"/>
        <v>0</v>
      </c>
      <c r="H8" s="4" t="str">
        <f t="shared" si="1"/>
        <v>，2281490</v>
      </c>
      <c r="I8" s="4" t="str">
        <f>VLOOKUP(A8,HOP!A:T,20,0)</f>
        <v>直连</v>
      </c>
    </row>
    <row r="9" s="4" customFormat="1" spans="1:9">
      <c r="A9" s="4">
        <v>16633569511</v>
      </c>
      <c r="B9" s="5">
        <v>44509</v>
      </c>
      <c r="C9" s="5">
        <v>44510</v>
      </c>
      <c r="D9" s="4">
        <v>117</v>
      </c>
      <c r="E9" s="4" t="str">
        <f>VLOOKUP(A9,HOP!A:L,12,0)</f>
        <v>117.00</v>
      </c>
      <c r="F9" s="4" t="str">
        <f>VLOOKUP(A9,HOP!A:C,3,0)</f>
        <v>2281656</v>
      </c>
      <c r="G9" s="4">
        <f t="shared" si="0"/>
        <v>0</v>
      </c>
      <c r="H9" s="4" t="str">
        <f t="shared" si="1"/>
        <v>，2281656</v>
      </c>
      <c r="I9" s="4" t="str">
        <f>VLOOKUP(A9,HOP!A:T,20,0)</f>
        <v>直连</v>
      </c>
    </row>
    <row r="10" s="4" customFormat="1" spans="1:9">
      <c r="A10" s="4">
        <v>16667459585</v>
      </c>
      <c r="B10" s="5">
        <v>44508</v>
      </c>
      <c r="C10" s="5">
        <v>44510</v>
      </c>
      <c r="D10" s="4">
        <v>78</v>
      </c>
      <c r="E10" s="4" t="str">
        <f>VLOOKUP(A10,HOP!A:L,12,0)</f>
        <v>78.00</v>
      </c>
      <c r="F10" s="4" t="str">
        <f>VLOOKUP(A10,HOP!A:C,3,0)</f>
        <v>2283482</v>
      </c>
      <c r="G10" s="4">
        <f t="shared" si="0"/>
        <v>0</v>
      </c>
      <c r="H10" s="4" t="str">
        <f t="shared" si="1"/>
        <v>，2283482</v>
      </c>
      <c r="I10" s="4" t="str">
        <f>VLOOKUP(A10,HOP!A:T,20,0)</f>
        <v>直连</v>
      </c>
    </row>
    <row r="11" s="4" customFormat="1" spans="1:9">
      <c r="A11" s="4">
        <v>16670145513</v>
      </c>
      <c r="B11" s="5">
        <v>44503</v>
      </c>
      <c r="C11" s="5">
        <v>44510</v>
      </c>
      <c r="D11" s="4">
        <v>574</v>
      </c>
      <c r="E11" s="4" t="str">
        <f>VLOOKUP(A11,HOP!A:L,12,0)</f>
        <v>574.00</v>
      </c>
      <c r="F11" s="4" t="str">
        <f>VLOOKUP(A11,HOP!A:C,3,0)</f>
        <v>2283721</v>
      </c>
      <c r="G11" s="4">
        <f t="shared" si="0"/>
        <v>0</v>
      </c>
      <c r="H11" s="4" t="str">
        <f t="shared" si="1"/>
        <v>，2283721</v>
      </c>
      <c r="I11" s="4" t="str">
        <f>VLOOKUP(A11,HOP!A:T,20,0)</f>
        <v>直连</v>
      </c>
    </row>
    <row r="12" s="4" customFormat="1" spans="1:9">
      <c r="A12" s="4">
        <v>16670390090</v>
      </c>
      <c r="B12" s="5">
        <v>44506</v>
      </c>
      <c r="C12" s="5">
        <v>44510</v>
      </c>
      <c r="D12" s="4">
        <v>256</v>
      </c>
      <c r="E12" s="4" t="str">
        <f>VLOOKUP(A12,HOP!A:L,12,0)</f>
        <v>256.00</v>
      </c>
      <c r="F12" s="4" t="str">
        <f>VLOOKUP(A12,HOP!A:C,3,0)</f>
        <v>2283782</v>
      </c>
      <c r="G12" s="4">
        <f t="shared" si="0"/>
        <v>0</v>
      </c>
      <c r="H12" s="4" t="str">
        <f t="shared" si="1"/>
        <v>，2283782</v>
      </c>
      <c r="I12" s="4" t="str">
        <f>VLOOKUP(A12,HOP!A:T,20,0)</f>
        <v>直连</v>
      </c>
    </row>
    <row r="13" s="4" customFormat="1" spans="1:9">
      <c r="A13" s="4">
        <v>16682571954</v>
      </c>
      <c r="B13" s="5">
        <v>44509</v>
      </c>
      <c r="C13" s="5">
        <v>44510</v>
      </c>
      <c r="D13" s="4">
        <v>104</v>
      </c>
      <c r="E13" s="4" t="str">
        <f>VLOOKUP(A13,HOP!A:L,12,0)</f>
        <v>104.00</v>
      </c>
      <c r="F13" s="4" t="str">
        <f>VLOOKUP(A13,HOP!A:C,3,0)</f>
        <v>2284574</v>
      </c>
      <c r="G13" s="4">
        <f t="shared" si="0"/>
        <v>0</v>
      </c>
      <c r="H13" s="4" t="str">
        <f t="shared" si="1"/>
        <v>，2284574</v>
      </c>
      <c r="I13" s="4" t="str">
        <f>VLOOKUP(A13,HOP!A:T,20,0)</f>
        <v>直连</v>
      </c>
    </row>
    <row r="14" s="4" customFormat="1" spans="1:9">
      <c r="A14" s="4">
        <v>16724915556</v>
      </c>
      <c r="B14" s="5">
        <v>44508</v>
      </c>
      <c r="C14" s="5">
        <v>44510</v>
      </c>
      <c r="D14" s="4">
        <v>406</v>
      </c>
      <c r="E14" s="4" t="str">
        <f>VLOOKUP(A14,HOP!A:L,12,0)</f>
        <v>406.00</v>
      </c>
      <c r="F14" s="4" t="str">
        <f>VLOOKUP(A14,HOP!A:C,3,0)</f>
        <v>2287535</v>
      </c>
      <c r="G14" s="4">
        <f t="shared" si="0"/>
        <v>0</v>
      </c>
      <c r="H14" s="4" t="str">
        <f t="shared" si="1"/>
        <v>，2287535</v>
      </c>
      <c r="I14" s="4" t="str">
        <f>VLOOKUP(A14,HOP!A:T,20,0)</f>
        <v>直连</v>
      </c>
    </row>
    <row r="15" s="4" customFormat="1" hidden="1" spans="1:9">
      <c r="A15" s="4">
        <v>16726961881</v>
      </c>
      <c r="B15" s="5">
        <v>44509</v>
      </c>
      <c r="C15" s="5">
        <v>44510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16728836085</v>
      </c>
      <c r="B16" s="5">
        <v>44509</v>
      </c>
      <c r="C16" s="5">
        <v>44510</v>
      </c>
      <c r="D16" s="4">
        <v>119</v>
      </c>
      <c r="E16" s="4" t="str">
        <f>VLOOKUP(A16,HOP!A:L,12,0)</f>
        <v>119.00</v>
      </c>
      <c r="F16" s="4" t="str">
        <f>VLOOKUP(A16,HOP!A:C,3,0)</f>
        <v>2288142</v>
      </c>
      <c r="G16" s="4">
        <f t="shared" si="0"/>
        <v>0</v>
      </c>
      <c r="H16" s="4" t="str">
        <f t="shared" si="1"/>
        <v>，2288142</v>
      </c>
      <c r="I16" s="4" t="str">
        <f>VLOOKUP(A16,HOP!A:T,20,0)</f>
        <v>直连</v>
      </c>
    </row>
    <row r="17" s="4" customFormat="1" spans="1:9">
      <c r="A17" s="4">
        <v>16728834585</v>
      </c>
      <c r="B17" s="5">
        <v>44509</v>
      </c>
      <c r="C17" s="5">
        <v>44510</v>
      </c>
      <c r="D17" s="4">
        <v>27</v>
      </c>
      <c r="E17" s="4" t="str">
        <f>VLOOKUP(A17,HOP!A:L,12,0)</f>
        <v>27.00</v>
      </c>
      <c r="F17" s="4" t="str">
        <f>VLOOKUP(A17,HOP!A:C,3,0)</f>
        <v>2288141</v>
      </c>
      <c r="G17" s="4">
        <f t="shared" si="0"/>
        <v>0</v>
      </c>
      <c r="H17" s="4" t="str">
        <f t="shared" si="1"/>
        <v>，2288141</v>
      </c>
      <c r="I17" s="4" t="str">
        <f>VLOOKUP(A17,HOP!A:T,20,0)</f>
        <v>直连</v>
      </c>
    </row>
    <row r="18" s="4" customFormat="1" spans="1:9">
      <c r="A18" s="4">
        <v>16746529051</v>
      </c>
      <c r="B18" s="5">
        <v>44509</v>
      </c>
      <c r="C18" s="5">
        <v>44510</v>
      </c>
      <c r="D18" s="4">
        <v>192</v>
      </c>
      <c r="E18" s="4" t="str">
        <f>VLOOKUP(A18,HOP!A:L,12,0)</f>
        <v>192.00</v>
      </c>
      <c r="F18" s="4" t="str">
        <f>VLOOKUP(A18,HOP!A:C,3,0)</f>
        <v>2290871</v>
      </c>
      <c r="G18" s="4">
        <f t="shared" si="0"/>
        <v>0</v>
      </c>
      <c r="H18" s="4" t="str">
        <f t="shared" si="1"/>
        <v>，2290871</v>
      </c>
      <c r="I18" s="4" t="str">
        <f>VLOOKUP(A18,HOP!A:T,20,0)</f>
        <v>直连</v>
      </c>
    </row>
    <row r="19" s="4" customFormat="1" spans="1:9">
      <c r="A19" s="4">
        <v>16747000326</v>
      </c>
      <c r="B19" s="5">
        <v>44509</v>
      </c>
      <c r="C19" s="5">
        <v>44510</v>
      </c>
      <c r="D19" s="4">
        <v>106</v>
      </c>
      <c r="E19" s="4" t="str">
        <f>VLOOKUP(A19,HOP!A:L,12,0)</f>
        <v>106.00</v>
      </c>
      <c r="F19" s="4" t="str">
        <f>VLOOKUP(A19,HOP!A:C,3,0)</f>
        <v>2290952</v>
      </c>
      <c r="G19" s="4">
        <f t="shared" si="0"/>
        <v>0</v>
      </c>
      <c r="H19" s="4" t="str">
        <f t="shared" si="1"/>
        <v>，2290952</v>
      </c>
      <c r="I19" s="4" t="str">
        <f>VLOOKUP(A19,HOP!A:T,20,0)</f>
        <v>直连</v>
      </c>
    </row>
    <row r="20" s="4" customFormat="1" hidden="1" spans="1:9">
      <c r="A20" s="4">
        <v>16750862284</v>
      </c>
      <c r="B20" s="5">
        <v>44508</v>
      </c>
      <c r="C20" s="5">
        <v>44510</v>
      </c>
      <c r="D20" s="4">
        <v>0</v>
      </c>
      <c r="E20" s="4" t="str">
        <f>VLOOKUP(A20,HOP!A:L,12,0)</f>
        <v>0.00</v>
      </c>
      <c r="F20" s="4" t="str">
        <f>VLOOKUP(A20,HOP!A:C,3,0)</f>
        <v>2291832</v>
      </c>
      <c r="G20" s="4">
        <f t="shared" si="0"/>
        <v>0</v>
      </c>
      <c r="H20" s="4" t="str">
        <f t="shared" si="1"/>
        <v>，2291832</v>
      </c>
      <c r="I20" s="4" t="str">
        <f>VLOOKUP(A20,HOP!A:T,20,0)</f>
        <v>直连</v>
      </c>
    </row>
    <row r="21" s="4" customFormat="1" spans="1:9">
      <c r="A21" s="4">
        <v>16755480000</v>
      </c>
      <c r="B21" s="5">
        <v>44509</v>
      </c>
      <c r="C21" s="5">
        <v>44510</v>
      </c>
      <c r="D21" s="4">
        <v>86</v>
      </c>
      <c r="E21" s="4" t="str">
        <f>VLOOKUP(A21,HOP!A:L,12,0)</f>
        <v>86.00</v>
      </c>
      <c r="F21" s="4" t="str">
        <f>VLOOKUP(A21,HOP!A:C,3,0)</f>
        <v>2292589</v>
      </c>
      <c r="G21" s="4">
        <f t="shared" si="0"/>
        <v>0</v>
      </c>
      <c r="H21" s="4" t="str">
        <f t="shared" si="1"/>
        <v>，2292589</v>
      </c>
      <c r="I21" s="4" t="str">
        <f>VLOOKUP(A21,HOP!A:T,20,0)</f>
        <v>直连</v>
      </c>
    </row>
    <row r="22" s="4" customFormat="1" spans="1:9">
      <c r="A22" s="4">
        <v>16755529566</v>
      </c>
      <c r="B22" s="5">
        <v>44509</v>
      </c>
      <c r="C22" s="5">
        <v>44510</v>
      </c>
      <c r="D22" s="4">
        <v>198</v>
      </c>
      <c r="E22" s="4" t="str">
        <f>VLOOKUP(A22,HOP!A:L,12,0)</f>
        <v>198.00</v>
      </c>
      <c r="F22" s="4" t="str">
        <f>VLOOKUP(A22,HOP!A:C,3,0)</f>
        <v>2292601</v>
      </c>
      <c r="G22" s="4">
        <f t="shared" si="0"/>
        <v>0</v>
      </c>
      <c r="H22" s="4" t="str">
        <f t="shared" si="1"/>
        <v>，2292601</v>
      </c>
      <c r="I22" s="4" t="str">
        <f>VLOOKUP(A22,HOP!A:T,20,0)</f>
        <v>直连</v>
      </c>
    </row>
    <row r="23" s="4" customFormat="1" spans="1:9">
      <c r="A23" s="4">
        <v>16755565088</v>
      </c>
      <c r="B23" s="5">
        <v>44509</v>
      </c>
      <c r="C23" s="5">
        <v>44510</v>
      </c>
      <c r="D23" s="4">
        <v>130</v>
      </c>
      <c r="E23" s="4" t="str">
        <f>VLOOKUP(A23,HOP!A:L,12,0)</f>
        <v>130.00</v>
      </c>
      <c r="F23" s="4" t="str">
        <f>VLOOKUP(A23,HOP!A:C,3,0)</f>
        <v>2292625</v>
      </c>
      <c r="G23" s="4">
        <f t="shared" si="0"/>
        <v>0</v>
      </c>
      <c r="H23" s="4" t="str">
        <f t="shared" si="1"/>
        <v>，2292625</v>
      </c>
      <c r="I23" s="4" t="str">
        <f>VLOOKUP(A23,HOP!A:T,20,0)</f>
        <v>直连</v>
      </c>
    </row>
    <row r="24" s="4" customFormat="1" spans="1:9">
      <c r="A24" s="4">
        <v>16755637103</v>
      </c>
      <c r="B24" s="5">
        <v>44509</v>
      </c>
      <c r="C24" s="5">
        <v>44510</v>
      </c>
      <c r="D24" s="4">
        <v>142</v>
      </c>
      <c r="E24" s="4" t="str">
        <f>VLOOKUP(A24,HOP!A:L,12,0)</f>
        <v>142.00</v>
      </c>
      <c r="F24" s="4" t="str">
        <f>VLOOKUP(A24,HOP!A:C,3,0)</f>
        <v>2292648</v>
      </c>
      <c r="G24" s="4">
        <f t="shared" si="0"/>
        <v>0</v>
      </c>
      <c r="H24" s="4" t="str">
        <f t="shared" si="1"/>
        <v>，2292648</v>
      </c>
      <c r="I24" s="4" t="str">
        <f>VLOOKUP(A24,HOP!A:T,20,0)</f>
        <v>直连</v>
      </c>
    </row>
    <row r="25" s="4" customFormat="1" spans="1:9">
      <c r="A25" s="4">
        <v>16755789186</v>
      </c>
      <c r="B25" s="5">
        <v>44509</v>
      </c>
      <c r="C25" s="5">
        <v>44510</v>
      </c>
      <c r="D25" s="4">
        <v>87</v>
      </c>
      <c r="E25" s="4" t="str">
        <f>VLOOKUP(A25,HOP!A:L,12,0)</f>
        <v>87.00</v>
      </c>
      <c r="F25" s="4" t="str">
        <f>VLOOKUP(A25,HOP!A:C,3,0)</f>
        <v>2292691</v>
      </c>
      <c r="G25" s="4">
        <f t="shared" si="0"/>
        <v>0</v>
      </c>
      <c r="H25" s="4" t="str">
        <f t="shared" si="1"/>
        <v>，2292691</v>
      </c>
      <c r="I25" s="4" t="str">
        <f>VLOOKUP(A25,HOP!A:T,20,0)</f>
        <v>直连</v>
      </c>
    </row>
    <row r="26" s="4" customFormat="1" spans="1:9">
      <c r="A26" s="4">
        <v>16758392717</v>
      </c>
      <c r="B26" s="5">
        <v>44509</v>
      </c>
      <c r="C26" s="5">
        <v>44510</v>
      </c>
      <c r="D26" s="4">
        <v>117</v>
      </c>
      <c r="E26" s="4" t="str">
        <f>VLOOKUP(A26,HOP!A:L,12,0)</f>
        <v>117.00</v>
      </c>
      <c r="F26" s="4" t="str">
        <f>VLOOKUP(A26,HOP!A:C,3,0)</f>
        <v>2293463</v>
      </c>
      <c r="G26" s="4">
        <f t="shared" si="0"/>
        <v>0</v>
      </c>
      <c r="H26" s="4" t="str">
        <f t="shared" si="1"/>
        <v>，2293463</v>
      </c>
      <c r="I26" s="4" t="str">
        <f>VLOOKUP(A26,HOP!A:T,20,0)</f>
        <v>直连</v>
      </c>
    </row>
    <row r="27" s="4" customFormat="1" spans="1:9">
      <c r="A27" s="4">
        <v>16758853541</v>
      </c>
      <c r="B27" s="5">
        <v>44509</v>
      </c>
      <c r="C27" s="5">
        <v>44510</v>
      </c>
      <c r="D27" s="4">
        <v>123</v>
      </c>
      <c r="E27" s="4" t="str">
        <f>VLOOKUP(A27,HOP!A:L,12,0)</f>
        <v>123.00</v>
      </c>
      <c r="F27" s="4" t="str">
        <f>VLOOKUP(A27,HOP!A:C,3,0)</f>
        <v>2293631</v>
      </c>
      <c r="G27" s="4">
        <f t="shared" si="0"/>
        <v>0</v>
      </c>
      <c r="H27" s="4" t="str">
        <f t="shared" si="1"/>
        <v>，2293631</v>
      </c>
      <c r="I27" s="4" t="str">
        <f>VLOOKUP(A27,HOP!A:T,20,0)</f>
        <v>直连</v>
      </c>
    </row>
    <row r="28" s="4" customFormat="1" spans="1:9">
      <c r="A28" s="4">
        <v>16759261149</v>
      </c>
      <c r="B28" s="5">
        <v>44509</v>
      </c>
      <c r="C28" s="5">
        <v>44510</v>
      </c>
      <c r="D28" s="4">
        <v>82</v>
      </c>
      <c r="E28" s="4" t="str">
        <f>VLOOKUP(A28,HOP!A:L,12,0)</f>
        <v>82.00</v>
      </c>
      <c r="F28" s="4" t="str">
        <f>VLOOKUP(A28,HOP!A:C,3,0)</f>
        <v>2293756</v>
      </c>
      <c r="G28" s="4">
        <f t="shared" si="0"/>
        <v>0</v>
      </c>
      <c r="H28" s="4" t="str">
        <f t="shared" si="1"/>
        <v>，2293756</v>
      </c>
      <c r="I28" s="4" t="str">
        <f>VLOOKUP(A28,HOP!A:T,20,0)</f>
        <v>直连</v>
      </c>
    </row>
    <row r="29" s="4" customFormat="1" spans="1:9">
      <c r="A29" s="4">
        <v>16759332703</v>
      </c>
      <c r="B29" s="5">
        <v>44509</v>
      </c>
      <c r="C29" s="5">
        <v>44510</v>
      </c>
      <c r="D29" s="4">
        <v>241</v>
      </c>
      <c r="E29" s="4" t="str">
        <f>VLOOKUP(A29,HOP!A:L,12,0)</f>
        <v>241.00</v>
      </c>
      <c r="F29" s="4" t="str">
        <f>VLOOKUP(A29,HOP!A:C,3,0)</f>
        <v>2293804</v>
      </c>
      <c r="G29" s="4">
        <f t="shared" si="0"/>
        <v>0</v>
      </c>
      <c r="H29" s="4" t="str">
        <f t="shared" si="1"/>
        <v>，2293804</v>
      </c>
      <c r="I29" s="4" t="str">
        <f>VLOOKUP(A29,HOP!A:T,20,0)</f>
        <v>直连</v>
      </c>
    </row>
    <row r="30" s="4" customFormat="1" spans="1:9">
      <c r="A30" s="4">
        <v>16759670293</v>
      </c>
      <c r="B30" s="5">
        <v>44509</v>
      </c>
      <c r="C30" s="5">
        <v>44510</v>
      </c>
      <c r="D30" s="4">
        <v>101</v>
      </c>
      <c r="E30" s="4" t="str">
        <f>VLOOKUP(A30,HOP!A:L,12,0)</f>
        <v>101.00</v>
      </c>
      <c r="F30" s="4" t="str">
        <f>VLOOKUP(A30,HOP!A:C,3,0)</f>
        <v>2293985</v>
      </c>
      <c r="G30" s="4">
        <f t="shared" si="0"/>
        <v>0</v>
      </c>
      <c r="H30" s="4" t="str">
        <f t="shared" si="1"/>
        <v>，2293985</v>
      </c>
      <c r="I30" s="4" t="str">
        <f>VLOOKUP(A30,HOP!A:T,20,0)</f>
        <v>直连</v>
      </c>
    </row>
    <row r="31" s="4" customFormat="1" spans="1:9">
      <c r="A31" s="4">
        <v>16759974996</v>
      </c>
      <c r="B31" s="5">
        <v>44509</v>
      </c>
      <c r="C31" s="5">
        <v>44510</v>
      </c>
      <c r="D31" s="4">
        <v>120</v>
      </c>
      <c r="E31" s="4" t="str">
        <f>VLOOKUP(A31,HOP!A:L,12,0)</f>
        <v>120.00</v>
      </c>
      <c r="F31" s="4" t="str">
        <f>VLOOKUP(A31,HOP!A:C,3,0)</f>
        <v>2294097</v>
      </c>
      <c r="G31" s="4">
        <f t="shared" si="0"/>
        <v>0</v>
      </c>
      <c r="H31" s="4" t="str">
        <f t="shared" si="1"/>
        <v>，2294097</v>
      </c>
      <c r="I31" s="4" t="str">
        <f>VLOOKUP(A31,HOP!A:T,20,0)</f>
        <v>直连</v>
      </c>
    </row>
    <row r="32" s="4" customFormat="1" spans="1:9">
      <c r="A32" s="4">
        <v>16764083684</v>
      </c>
      <c r="B32" s="5">
        <v>44509</v>
      </c>
      <c r="C32" s="5">
        <v>44510</v>
      </c>
      <c r="D32" s="4">
        <v>86</v>
      </c>
      <c r="E32" s="4" t="str">
        <f>VLOOKUP(A32,HOP!A:L,12,0)</f>
        <v>86.00</v>
      </c>
      <c r="F32" s="4" t="str">
        <f>VLOOKUP(A32,HOP!A:C,3,0)</f>
        <v>2294863</v>
      </c>
      <c r="G32" s="4">
        <f t="shared" si="0"/>
        <v>0</v>
      </c>
      <c r="H32" s="4" t="str">
        <f t="shared" si="1"/>
        <v>，2294863</v>
      </c>
      <c r="I32" s="4" t="str">
        <f>VLOOKUP(A32,HOP!A:T,20,0)</f>
        <v>直连</v>
      </c>
    </row>
    <row r="33" s="4" customFormat="1" spans="1:9">
      <c r="A33" s="4">
        <v>16764465380</v>
      </c>
      <c r="B33" s="5">
        <v>44509</v>
      </c>
      <c r="C33" s="5">
        <v>44510</v>
      </c>
      <c r="D33" s="4">
        <v>129</v>
      </c>
      <c r="E33" s="4" t="str">
        <f>VLOOKUP(A33,HOP!A:L,12,0)</f>
        <v>129.00</v>
      </c>
      <c r="F33" s="4" t="str">
        <f>VLOOKUP(A33,HOP!A:C,3,0)</f>
        <v>2294937</v>
      </c>
      <c r="G33" s="4">
        <f t="shared" si="0"/>
        <v>0</v>
      </c>
      <c r="H33" s="4" t="str">
        <f t="shared" si="1"/>
        <v>，2294937</v>
      </c>
      <c r="I33" s="4" t="str">
        <f>VLOOKUP(A33,HOP!A:T,20,0)</f>
        <v>直连</v>
      </c>
    </row>
    <row r="34" s="4" customFormat="1" spans="1:10">
      <c r="A34" s="4">
        <v>16405340147</v>
      </c>
      <c r="B34" s="5">
        <v>44468</v>
      </c>
      <c r="C34" s="5">
        <v>44469</v>
      </c>
      <c r="D34" s="4">
        <v>77</v>
      </c>
      <c r="E34" s="4" t="e">
        <f>VLOOKUP(A34,HOP!A:L,12,0)</f>
        <v>#N/A</v>
      </c>
      <c r="F34" s="4">
        <v>2268789</v>
      </c>
      <c r="G34" s="4" t="e">
        <f t="shared" si="0"/>
        <v>#N/A</v>
      </c>
      <c r="H34" s="4" t="str">
        <f t="shared" si="1"/>
        <v>，2268789</v>
      </c>
      <c r="I34" s="4" t="e">
        <f>VLOOKUP(A34,HOP!A:T,20,0)</f>
        <v>#N/A</v>
      </c>
      <c r="J34" s="4" t="s">
        <v>132</v>
      </c>
    </row>
    <row r="36" spans="4:4">
      <c r="D36" s="4">
        <f>SUM(D2:D35)</f>
        <v>4490</v>
      </c>
    </row>
    <row r="40" spans="1:1">
      <c r="A40" s="4" t="s">
        <v>133</v>
      </c>
    </row>
    <row r="41" spans="1:1">
      <c r="A41" s="4" t="s">
        <v>134</v>
      </c>
    </row>
    <row r="42" spans="1:1">
      <c r="A42" s="4" t="s">
        <v>135</v>
      </c>
    </row>
  </sheetData>
  <autoFilter ref="A1:XFD42">
    <filterColumn colId="3">
      <filters blank="1">
        <filter val="4490"/>
        <filter val="192"/>
        <filter val="256"/>
        <filter val="117"/>
        <filter val="198"/>
        <filter val="119"/>
        <filter val="120"/>
        <filter val="61"/>
        <filter val="62"/>
        <filter val="123"/>
        <filter val="165"/>
        <filter val="27"/>
        <filter val="129"/>
        <filter val="130"/>
        <filter val="574"/>
        <filter val="77"/>
        <filter val="78"/>
        <filter val="39"/>
        <filter val="140"/>
        <filter val="180"/>
        <filter val="101"/>
        <filter val="241"/>
        <filter val="82"/>
        <filter val="142"/>
        <filter val="104"/>
        <filter val="145"/>
        <filter val="86"/>
        <filter val="106"/>
        <filter val="406"/>
        <filter val="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E41" sqref="E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136</v>
      </c>
      <c r="B1" s="2" t="s">
        <v>137</v>
      </c>
      <c r="C1" s="2" t="s">
        <v>138</v>
      </c>
      <c r="D1" s="2" t="s">
        <v>139</v>
      </c>
      <c r="E1" s="2" t="s">
        <v>13</v>
      </c>
      <c r="F1" s="2" t="s">
        <v>5</v>
      </c>
      <c r="G1" s="2" t="s">
        <v>6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</row>
    <row r="2" s="1" customFormat="1" spans="1:20">
      <c r="A2" s="3">
        <v>16764465380</v>
      </c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153</v>
      </c>
      <c r="G2" s="1" t="s">
        <v>157</v>
      </c>
      <c r="H2" s="1" t="s">
        <v>158</v>
      </c>
      <c r="I2" s="1" t="s">
        <v>159</v>
      </c>
      <c r="J2" s="1" t="s">
        <v>29</v>
      </c>
      <c r="K2" s="1" t="s">
        <v>160</v>
      </c>
      <c r="L2" s="1" t="s">
        <v>160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</row>
    <row r="3" s="1" customFormat="1" spans="1:20">
      <c r="A3" s="3">
        <v>16764083684</v>
      </c>
      <c r="B3" s="1" t="s">
        <v>153</v>
      </c>
      <c r="C3" s="1" t="s">
        <v>168</v>
      </c>
      <c r="D3" s="1" t="s">
        <v>169</v>
      </c>
      <c r="E3" s="1" t="s">
        <v>170</v>
      </c>
      <c r="F3" s="1" t="s">
        <v>153</v>
      </c>
      <c r="G3" s="1" t="s">
        <v>157</v>
      </c>
      <c r="H3" s="1" t="s">
        <v>158</v>
      </c>
      <c r="I3" s="1" t="s">
        <v>171</v>
      </c>
      <c r="J3" s="1" t="s">
        <v>29</v>
      </c>
      <c r="K3" s="1" t="s">
        <v>172</v>
      </c>
      <c r="L3" s="1" t="s">
        <v>172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173</v>
      </c>
      <c r="R3" s="1" t="s">
        <v>165</v>
      </c>
      <c r="S3" s="1" t="s">
        <v>166</v>
      </c>
      <c r="T3" s="1" t="s">
        <v>167</v>
      </c>
    </row>
    <row r="4" s="1" customFormat="1" spans="1:20">
      <c r="A4" s="3">
        <v>16759974996</v>
      </c>
      <c r="B4" s="1" t="s">
        <v>153</v>
      </c>
      <c r="C4" s="1" t="s">
        <v>174</v>
      </c>
      <c r="D4" s="1" t="s">
        <v>175</v>
      </c>
      <c r="E4" s="1" t="s">
        <v>176</v>
      </c>
      <c r="F4" s="1" t="s">
        <v>153</v>
      </c>
      <c r="G4" s="1" t="s">
        <v>157</v>
      </c>
      <c r="H4" s="1" t="s">
        <v>158</v>
      </c>
      <c r="I4" s="1" t="s">
        <v>177</v>
      </c>
      <c r="J4" s="1" t="s">
        <v>29</v>
      </c>
      <c r="K4" s="1" t="s">
        <v>178</v>
      </c>
      <c r="L4" s="1" t="s">
        <v>178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179</v>
      </c>
      <c r="R4" s="1" t="s">
        <v>165</v>
      </c>
      <c r="S4" s="1" t="s">
        <v>166</v>
      </c>
      <c r="T4" s="1" t="s">
        <v>167</v>
      </c>
    </row>
    <row r="5" s="1" customFormat="1" spans="1:20">
      <c r="A5" s="3">
        <v>16759670293</v>
      </c>
      <c r="B5" s="1" t="s">
        <v>153</v>
      </c>
      <c r="C5" s="1" t="s">
        <v>180</v>
      </c>
      <c r="D5" s="1" t="s">
        <v>181</v>
      </c>
      <c r="E5" s="1" t="s">
        <v>182</v>
      </c>
      <c r="F5" s="1" t="s">
        <v>153</v>
      </c>
      <c r="G5" s="1" t="s">
        <v>157</v>
      </c>
      <c r="H5" s="1" t="s">
        <v>158</v>
      </c>
      <c r="I5" s="1" t="s">
        <v>183</v>
      </c>
      <c r="J5" s="1" t="s">
        <v>29</v>
      </c>
      <c r="K5" s="1" t="s">
        <v>184</v>
      </c>
      <c r="L5" s="1" t="s">
        <v>184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185</v>
      </c>
      <c r="R5" s="1" t="s">
        <v>165</v>
      </c>
      <c r="S5" s="1" t="s">
        <v>166</v>
      </c>
      <c r="T5" s="1" t="s">
        <v>167</v>
      </c>
    </row>
    <row r="6" s="1" customFormat="1" spans="1:20">
      <c r="A6" s="3">
        <v>16759332703</v>
      </c>
      <c r="B6" s="1" t="s">
        <v>153</v>
      </c>
      <c r="C6" s="1" t="s">
        <v>186</v>
      </c>
      <c r="D6" s="1" t="s">
        <v>187</v>
      </c>
      <c r="E6" s="1" t="s">
        <v>188</v>
      </c>
      <c r="F6" s="1" t="s">
        <v>153</v>
      </c>
      <c r="G6" s="1" t="s">
        <v>157</v>
      </c>
      <c r="H6" s="1" t="s">
        <v>158</v>
      </c>
      <c r="I6" s="1" t="s">
        <v>189</v>
      </c>
      <c r="J6" s="1" t="s">
        <v>29</v>
      </c>
      <c r="K6" s="1" t="s">
        <v>190</v>
      </c>
      <c r="L6" s="1" t="s">
        <v>190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191</v>
      </c>
      <c r="R6" s="1" t="s">
        <v>165</v>
      </c>
      <c r="S6" s="1" t="s">
        <v>166</v>
      </c>
      <c r="T6" s="1" t="s">
        <v>167</v>
      </c>
    </row>
    <row r="7" s="1" customFormat="1" spans="1:20">
      <c r="A7" s="3">
        <v>16759261149</v>
      </c>
      <c r="B7" s="1" t="s">
        <v>153</v>
      </c>
      <c r="C7" s="1" t="s">
        <v>192</v>
      </c>
      <c r="D7" s="1" t="s">
        <v>193</v>
      </c>
      <c r="E7" s="1" t="s">
        <v>194</v>
      </c>
      <c r="F7" s="1" t="s">
        <v>153</v>
      </c>
      <c r="G7" s="1" t="s">
        <v>157</v>
      </c>
      <c r="H7" s="1" t="s">
        <v>158</v>
      </c>
      <c r="I7" s="1" t="s">
        <v>195</v>
      </c>
      <c r="J7" s="1" t="s">
        <v>29</v>
      </c>
      <c r="K7" s="1" t="s">
        <v>196</v>
      </c>
      <c r="L7" s="1" t="s">
        <v>196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197</v>
      </c>
      <c r="R7" s="1" t="s">
        <v>165</v>
      </c>
      <c r="S7" s="1" t="s">
        <v>166</v>
      </c>
      <c r="T7" s="1" t="s">
        <v>167</v>
      </c>
    </row>
    <row r="8" s="1" customFormat="1" spans="1:20">
      <c r="A8" s="3">
        <v>16758853541</v>
      </c>
      <c r="B8" s="1" t="s">
        <v>198</v>
      </c>
      <c r="C8" s="1" t="s">
        <v>199</v>
      </c>
      <c r="D8" s="1" t="s">
        <v>200</v>
      </c>
      <c r="E8" s="1" t="s">
        <v>201</v>
      </c>
      <c r="F8" s="1" t="s">
        <v>153</v>
      </c>
      <c r="G8" s="1" t="s">
        <v>157</v>
      </c>
      <c r="H8" s="1" t="s">
        <v>158</v>
      </c>
      <c r="I8" s="1" t="s">
        <v>202</v>
      </c>
      <c r="J8" s="1" t="s">
        <v>29</v>
      </c>
      <c r="K8" s="1" t="s">
        <v>203</v>
      </c>
      <c r="L8" s="1" t="s">
        <v>203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204</v>
      </c>
      <c r="R8" s="1" t="s">
        <v>165</v>
      </c>
      <c r="S8" s="1" t="s">
        <v>166</v>
      </c>
      <c r="T8" s="1" t="s">
        <v>167</v>
      </c>
    </row>
    <row r="9" s="1" customFormat="1" spans="1:20">
      <c r="A9" s="3">
        <v>16758392717</v>
      </c>
      <c r="B9" s="1" t="s">
        <v>198</v>
      </c>
      <c r="C9" s="1" t="s">
        <v>205</v>
      </c>
      <c r="D9" s="1" t="s">
        <v>206</v>
      </c>
      <c r="E9" s="1" t="s">
        <v>207</v>
      </c>
      <c r="F9" s="1" t="s">
        <v>153</v>
      </c>
      <c r="G9" s="1" t="s">
        <v>157</v>
      </c>
      <c r="H9" s="1" t="s">
        <v>158</v>
      </c>
      <c r="I9" s="1" t="s">
        <v>208</v>
      </c>
      <c r="J9" s="1" t="s">
        <v>29</v>
      </c>
      <c r="K9" s="1" t="s">
        <v>209</v>
      </c>
      <c r="L9" s="1" t="s">
        <v>209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210</v>
      </c>
      <c r="R9" s="1" t="s">
        <v>165</v>
      </c>
      <c r="S9" s="1" t="s">
        <v>166</v>
      </c>
      <c r="T9" s="1" t="s">
        <v>167</v>
      </c>
    </row>
    <row r="10" s="1" customFormat="1" spans="1:20">
      <c r="A10" s="3">
        <v>16755789186</v>
      </c>
      <c r="B10" s="1" t="s">
        <v>198</v>
      </c>
      <c r="C10" s="1" t="s">
        <v>211</v>
      </c>
      <c r="D10" s="1" t="s">
        <v>212</v>
      </c>
      <c r="E10" s="1" t="s">
        <v>213</v>
      </c>
      <c r="F10" s="1" t="s">
        <v>153</v>
      </c>
      <c r="G10" s="1" t="s">
        <v>157</v>
      </c>
      <c r="H10" s="1" t="s">
        <v>158</v>
      </c>
      <c r="I10" s="1" t="s">
        <v>214</v>
      </c>
      <c r="J10" s="1" t="s">
        <v>29</v>
      </c>
      <c r="K10" s="1" t="s">
        <v>215</v>
      </c>
      <c r="L10" s="1" t="s">
        <v>215</v>
      </c>
      <c r="M10" s="1" t="s">
        <v>161</v>
      </c>
      <c r="N10" s="1" t="s">
        <v>161</v>
      </c>
      <c r="O10" s="1" t="s">
        <v>162</v>
      </c>
      <c r="P10" s="1" t="s">
        <v>163</v>
      </c>
      <c r="Q10" s="1" t="s">
        <v>216</v>
      </c>
      <c r="R10" s="1" t="s">
        <v>165</v>
      </c>
      <c r="S10" s="1" t="s">
        <v>166</v>
      </c>
      <c r="T10" s="1" t="s">
        <v>167</v>
      </c>
    </row>
    <row r="11" s="1" customFormat="1" spans="1:20">
      <c r="A11" s="3">
        <v>16755637103</v>
      </c>
      <c r="B11" s="1" t="s">
        <v>198</v>
      </c>
      <c r="C11" s="1" t="s">
        <v>217</v>
      </c>
      <c r="D11" s="1" t="s">
        <v>218</v>
      </c>
      <c r="E11" s="1" t="s">
        <v>219</v>
      </c>
      <c r="F11" s="1" t="s">
        <v>153</v>
      </c>
      <c r="G11" s="1" t="s">
        <v>157</v>
      </c>
      <c r="H11" s="1" t="s">
        <v>158</v>
      </c>
      <c r="I11" s="1" t="s">
        <v>220</v>
      </c>
      <c r="J11" s="1" t="s">
        <v>29</v>
      </c>
      <c r="K11" s="1" t="s">
        <v>221</v>
      </c>
      <c r="L11" s="1" t="s">
        <v>221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222</v>
      </c>
      <c r="R11" s="1" t="s">
        <v>165</v>
      </c>
      <c r="S11" s="1" t="s">
        <v>166</v>
      </c>
      <c r="T11" s="1" t="s">
        <v>167</v>
      </c>
    </row>
    <row r="12" s="1" customFormat="1" spans="1:20">
      <c r="A12" s="3">
        <v>16755565088</v>
      </c>
      <c r="B12" s="1" t="s">
        <v>198</v>
      </c>
      <c r="C12" s="1" t="s">
        <v>223</v>
      </c>
      <c r="D12" s="1" t="s">
        <v>224</v>
      </c>
      <c r="E12" s="1" t="s">
        <v>225</v>
      </c>
      <c r="F12" s="1" t="s">
        <v>153</v>
      </c>
      <c r="G12" s="1" t="s">
        <v>157</v>
      </c>
      <c r="H12" s="1" t="s">
        <v>158</v>
      </c>
      <c r="I12" s="1" t="s">
        <v>226</v>
      </c>
      <c r="J12" s="1" t="s">
        <v>29</v>
      </c>
      <c r="K12" s="1" t="s">
        <v>227</v>
      </c>
      <c r="L12" s="1" t="s">
        <v>227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228</v>
      </c>
      <c r="R12" s="1" t="s">
        <v>165</v>
      </c>
      <c r="S12" s="1" t="s">
        <v>166</v>
      </c>
      <c r="T12" s="1" t="s">
        <v>167</v>
      </c>
    </row>
    <row r="13" s="1" customFormat="1" spans="1:20">
      <c r="A13" s="3">
        <v>16755529566</v>
      </c>
      <c r="B13" s="1" t="s">
        <v>198</v>
      </c>
      <c r="C13" s="1" t="s">
        <v>229</v>
      </c>
      <c r="D13" s="1" t="s">
        <v>230</v>
      </c>
      <c r="E13" s="1" t="s">
        <v>231</v>
      </c>
      <c r="F13" s="1" t="s">
        <v>153</v>
      </c>
      <c r="G13" s="1" t="s">
        <v>157</v>
      </c>
      <c r="H13" s="1" t="s">
        <v>158</v>
      </c>
      <c r="I13" s="1" t="s">
        <v>232</v>
      </c>
      <c r="J13" s="1" t="s">
        <v>29</v>
      </c>
      <c r="K13" s="1" t="s">
        <v>233</v>
      </c>
      <c r="L13" s="1" t="s">
        <v>233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234</v>
      </c>
      <c r="R13" s="1" t="s">
        <v>165</v>
      </c>
      <c r="S13" s="1" t="s">
        <v>166</v>
      </c>
      <c r="T13" s="1" t="s">
        <v>167</v>
      </c>
    </row>
    <row r="14" s="1" customFormat="1" spans="1:20">
      <c r="A14" s="3">
        <v>16755480000</v>
      </c>
      <c r="B14" s="1" t="s">
        <v>198</v>
      </c>
      <c r="C14" s="1" t="s">
        <v>235</v>
      </c>
      <c r="D14" s="1" t="s">
        <v>236</v>
      </c>
      <c r="E14" s="1" t="s">
        <v>237</v>
      </c>
      <c r="F14" s="1" t="s">
        <v>153</v>
      </c>
      <c r="G14" s="1" t="s">
        <v>157</v>
      </c>
      <c r="H14" s="1" t="s">
        <v>158</v>
      </c>
      <c r="I14" s="1" t="s">
        <v>238</v>
      </c>
      <c r="J14" s="1" t="s">
        <v>29</v>
      </c>
      <c r="K14" s="1" t="s">
        <v>172</v>
      </c>
      <c r="L14" s="1" t="s">
        <v>172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239</v>
      </c>
      <c r="R14" s="1" t="s">
        <v>165</v>
      </c>
      <c r="S14" s="1" t="s">
        <v>166</v>
      </c>
      <c r="T14" s="1" t="s">
        <v>167</v>
      </c>
    </row>
    <row r="15" s="1" customFormat="1" spans="1:20">
      <c r="A15" s="3">
        <v>16750862284</v>
      </c>
      <c r="B15" s="1" t="s">
        <v>240</v>
      </c>
      <c r="C15" s="1" t="s">
        <v>241</v>
      </c>
      <c r="D15" s="1" t="s">
        <v>242</v>
      </c>
      <c r="E15" s="1" t="s">
        <v>243</v>
      </c>
      <c r="F15" s="1" t="s">
        <v>198</v>
      </c>
      <c r="G15" s="1" t="s">
        <v>157</v>
      </c>
      <c r="H15" s="1" t="s">
        <v>158</v>
      </c>
      <c r="I15" s="1" t="s">
        <v>162</v>
      </c>
      <c r="J15" s="1" t="s">
        <v>29</v>
      </c>
      <c r="K15" s="1" t="s">
        <v>162</v>
      </c>
      <c r="L15" s="1" t="s">
        <v>162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244</v>
      </c>
      <c r="R15" s="1" t="s">
        <v>165</v>
      </c>
      <c r="S15" s="1" t="s">
        <v>166</v>
      </c>
      <c r="T15" s="1" t="s">
        <v>167</v>
      </c>
    </row>
    <row r="16" s="1" customFormat="1" spans="1:20">
      <c r="A16" s="3">
        <v>16747000326</v>
      </c>
      <c r="B16" s="1" t="s">
        <v>245</v>
      </c>
      <c r="C16" s="1" t="s">
        <v>246</v>
      </c>
      <c r="D16" s="1" t="s">
        <v>247</v>
      </c>
      <c r="E16" s="1" t="s">
        <v>248</v>
      </c>
      <c r="F16" s="1" t="s">
        <v>153</v>
      </c>
      <c r="G16" s="1" t="s">
        <v>157</v>
      </c>
      <c r="H16" s="1" t="s">
        <v>158</v>
      </c>
      <c r="I16" s="1" t="s">
        <v>249</v>
      </c>
      <c r="J16" s="1" t="s">
        <v>29</v>
      </c>
      <c r="K16" s="1" t="s">
        <v>250</v>
      </c>
      <c r="L16" s="1" t="s">
        <v>250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251</v>
      </c>
      <c r="R16" s="1" t="s">
        <v>165</v>
      </c>
      <c r="S16" s="1" t="s">
        <v>166</v>
      </c>
      <c r="T16" s="1" t="s">
        <v>167</v>
      </c>
    </row>
    <row r="17" s="1" customFormat="1" spans="1:20">
      <c r="A17" s="3">
        <v>16746529051</v>
      </c>
      <c r="B17" s="1" t="s">
        <v>252</v>
      </c>
      <c r="C17" s="1" t="s">
        <v>253</v>
      </c>
      <c r="D17" s="1" t="s">
        <v>254</v>
      </c>
      <c r="E17" s="1" t="s">
        <v>255</v>
      </c>
      <c r="F17" s="1" t="s">
        <v>153</v>
      </c>
      <c r="G17" s="1" t="s">
        <v>157</v>
      </c>
      <c r="H17" s="1" t="s">
        <v>158</v>
      </c>
      <c r="I17" s="1" t="s">
        <v>256</v>
      </c>
      <c r="J17" s="1" t="s">
        <v>29</v>
      </c>
      <c r="K17" s="1" t="s">
        <v>257</v>
      </c>
      <c r="L17" s="1" t="s">
        <v>257</v>
      </c>
      <c r="M17" s="1" t="s">
        <v>161</v>
      </c>
      <c r="N17" s="1" t="s">
        <v>161</v>
      </c>
      <c r="O17" s="1" t="s">
        <v>162</v>
      </c>
      <c r="P17" s="1" t="s">
        <v>163</v>
      </c>
      <c r="Q17" s="1" t="s">
        <v>258</v>
      </c>
      <c r="R17" s="1" t="s">
        <v>165</v>
      </c>
      <c r="S17" s="1" t="s">
        <v>166</v>
      </c>
      <c r="T17" s="1" t="s">
        <v>167</v>
      </c>
    </row>
    <row r="18" s="1" customFormat="1" spans="1:20">
      <c r="A18" s="3">
        <v>16728836085</v>
      </c>
      <c r="B18" s="1" t="s">
        <v>259</v>
      </c>
      <c r="C18" s="1" t="s">
        <v>260</v>
      </c>
      <c r="D18" s="1" t="s">
        <v>261</v>
      </c>
      <c r="E18" s="1" t="s">
        <v>262</v>
      </c>
      <c r="F18" s="1" t="s">
        <v>153</v>
      </c>
      <c r="G18" s="1" t="s">
        <v>157</v>
      </c>
      <c r="H18" s="1" t="s">
        <v>158</v>
      </c>
      <c r="I18" s="1" t="s">
        <v>263</v>
      </c>
      <c r="J18" s="1" t="s">
        <v>29</v>
      </c>
      <c r="K18" s="1" t="s">
        <v>264</v>
      </c>
      <c r="L18" s="1" t="s">
        <v>264</v>
      </c>
      <c r="M18" s="1" t="s">
        <v>161</v>
      </c>
      <c r="N18" s="1" t="s">
        <v>161</v>
      </c>
      <c r="O18" s="1" t="s">
        <v>162</v>
      </c>
      <c r="P18" s="1" t="s">
        <v>163</v>
      </c>
      <c r="Q18" s="1" t="s">
        <v>265</v>
      </c>
      <c r="R18" s="1" t="s">
        <v>165</v>
      </c>
      <c r="S18" s="1" t="s">
        <v>166</v>
      </c>
      <c r="T18" s="1" t="s">
        <v>167</v>
      </c>
    </row>
    <row r="19" s="1" customFormat="1" spans="1:20">
      <c r="A19" s="3">
        <v>16728834585</v>
      </c>
      <c r="B19" s="1" t="s">
        <v>259</v>
      </c>
      <c r="C19" s="1" t="s">
        <v>266</v>
      </c>
      <c r="D19" s="1" t="s">
        <v>267</v>
      </c>
      <c r="E19" s="1" t="s">
        <v>268</v>
      </c>
      <c r="F19" s="1" t="s">
        <v>153</v>
      </c>
      <c r="G19" s="1" t="s">
        <v>157</v>
      </c>
      <c r="H19" s="1" t="s">
        <v>158</v>
      </c>
      <c r="I19" s="1" t="s">
        <v>269</v>
      </c>
      <c r="J19" s="1" t="s">
        <v>29</v>
      </c>
      <c r="K19" s="1" t="s">
        <v>270</v>
      </c>
      <c r="L19" s="1" t="s">
        <v>270</v>
      </c>
      <c r="M19" s="1" t="s">
        <v>161</v>
      </c>
      <c r="N19" s="1" t="s">
        <v>161</v>
      </c>
      <c r="O19" s="1" t="s">
        <v>162</v>
      </c>
      <c r="P19" s="1" t="s">
        <v>163</v>
      </c>
      <c r="Q19" s="1" t="s">
        <v>271</v>
      </c>
      <c r="R19" s="1" t="s">
        <v>165</v>
      </c>
      <c r="S19" s="1" t="s">
        <v>166</v>
      </c>
      <c r="T19" s="1" t="s">
        <v>167</v>
      </c>
    </row>
    <row r="20" s="1" customFormat="1" spans="1:20">
      <c r="A20" s="3">
        <v>16724915556</v>
      </c>
      <c r="B20" s="1" t="s">
        <v>272</v>
      </c>
      <c r="C20" s="1" t="s">
        <v>273</v>
      </c>
      <c r="D20" s="1" t="s">
        <v>274</v>
      </c>
      <c r="E20" s="1" t="s">
        <v>275</v>
      </c>
      <c r="F20" s="1" t="s">
        <v>198</v>
      </c>
      <c r="G20" s="1" t="s">
        <v>157</v>
      </c>
      <c r="H20" s="1" t="s">
        <v>158</v>
      </c>
      <c r="I20" s="1" t="s">
        <v>276</v>
      </c>
      <c r="J20" s="1" t="s">
        <v>29</v>
      </c>
      <c r="K20" s="1" t="s">
        <v>277</v>
      </c>
      <c r="L20" s="1" t="s">
        <v>277</v>
      </c>
      <c r="M20" s="1" t="s">
        <v>161</v>
      </c>
      <c r="N20" s="1" t="s">
        <v>161</v>
      </c>
      <c r="O20" s="1" t="s">
        <v>162</v>
      </c>
      <c r="P20" s="1" t="s">
        <v>163</v>
      </c>
      <c r="Q20" s="1" t="s">
        <v>278</v>
      </c>
      <c r="R20" s="1" t="s">
        <v>165</v>
      </c>
      <c r="S20" s="1" t="s">
        <v>166</v>
      </c>
      <c r="T20" s="1" t="s">
        <v>167</v>
      </c>
    </row>
    <row r="21" s="1" customFormat="1" spans="1:20">
      <c r="A21" s="3">
        <v>16682571954</v>
      </c>
      <c r="B21" s="1" t="s">
        <v>279</v>
      </c>
      <c r="C21" s="1" t="s">
        <v>280</v>
      </c>
      <c r="D21" s="1" t="s">
        <v>281</v>
      </c>
      <c r="E21" s="1" t="s">
        <v>282</v>
      </c>
      <c r="F21" s="1" t="s">
        <v>153</v>
      </c>
      <c r="G21" s="1" t="s">
        <v>157</v>
      </c>
      <c r="H21" s="1" t="s">
        <v>158</v>
      </c>
      <c r="I21" s="1" t="s">
        <v>283</v>
      </c>
      <c r="J21" s="1" t="s">
        <v>29</v>
      </c>
      <c r="K21" s="1" t="s">
        <v>284</v>
      </c>
      <c r="L21" s="1" t="s">
        <v>284</v>
      </c>
      <c r="M21" s="1" t="s">
        <v>161</v>
      </c>
      <c r="N21" s="1" t="s">
        <v>161</v>
      </c>
      <c r="O21" s="1" t="s">
        <v>162</v>
      </c>
      <c r="P21" s="1" t="s">
        <v>163</v>
      </c>
      <c r="Q21" s="1" t="s">
        <v>285</v>
      </c>
      <c r="R21" s="1" t="s">
        <v>165</v>
      </c>
      <c r="S21" s="1" t="s">
        <v>166</v>
      </c>
      <c r="T21" s="1" t="s">
        <v>167</v>
      </c>
    </row>
    <row r="22" s="1" customFormat="1" spans="1:20">
      <c r="A22" s="3">
        <v>16670390090</v>
      </c>
      <c r="B22" s="1" t="s">
        <v>286</v>
      </c>
      <c r="C22" s="1" t="s">
        <v>287</v>
      </c>
      <c r="D22" s="1" t="s">
        <v>288</v>
      </c>
      <c r="E22" s="1" t="s">
        <v>289</v>
      </c>
      <c r="F22" s="1" t="s">
        <v>245</v>
      </c>
      <c r="G22" s="1" t="s">
        <v>157</v>
      </c>
      <c r="H22" s="1" t="s">
        <v>158</v>
      </c>
      <c r="I22" s="1" t="s">
        <v>290</v>
      </c>
      <c r="J22" s="1" t="s">
        <v>29</v>
      </c>
      <c r="K22" s="1" t="s">
        <v>291</v>
      </c>
      <c r="L22" s="1" t="s">
        <v>291</v>
      </c>
      <c r="M22" s="1" t="s">
        <v>161</v>
      </c>
      <c r="N22" s="1" t="s">
        <v>161</v>
      </c>
      <c r="O22" s="1" t="s">
        <v>162</v>
      </c>
      <c r="P22" s="1" t="s">
        <v>163</v>
      </c>
      <c r="Q22" s="1" t="s">
        <v>292</v>
      </c>
      <c r="R22" s="1" t="s">
        <v>165</v>
      </c>
      <c r="S22" s="1" t="s">
        <v>166</v>
      </c>
      <c r="T22" s="1" t="s">
        <v>167</v>
      </c>
    </row>
    <row r="23" s="1" customFormat="1" spans="1:20">
      <c r="A23" s="3">
        <v>16670145513</v>
      </c>
      <c r="B23" s="1" t="s">
        <v>286</v>
      </c>
      <c r="C23" s="1" t="s">
        <v>293</v>
      </c>
      <c r="D23" s="1" t="s">
        <v>294</v>
      </c>
      <c r="E23" s="1" t="s">
        <v>295</v>
      </c>
      <c r="F23" s="1" t="s">
        <v>259</v>
      </c>
      <c r="G23" s="1" t="s">
        <v>157</v>
      </c>
      <c r="H23" s="1" t="s">
        <v>158</v>
      </c>
      <c r="I23" s="1" t="s">
        <v>296</v>
      </c>
      <c r="J23" s="1" t="s">
        <v>29</v>
      </c>
      <c r="K23" s="1" t="s">
        <v>297</v>
      </c>
      <c r="L23" s="1" t="s">
        <v>297</v>
      </c>
      <c r="M23" s="1" t="s">
        <v>161</v>
      </c>
      <c r="N23" s="1" t="s">
        <v>161</v>
      </c>
      <c r="O23" s="1" t="s">
        <v>162</v>
      </c>
      <c r="P23" s="1" t="s">
        <v>163</v>
      </c>
      <c r="Q23" s="1" t="s">
        <v>298</v>
      </c>
      <c r="R23" s="1" t="s">
        <v>165</v>
      </c>
      <c r="S23" s="1" t="s">
        <v>166</v>
      </c>
      <c r="T23" s="1" t="s">
        <v>167</v>
      </c>
    </row>
    <row r="24" s="1" customFormat="1" spans="1:20">
      <c r="A24" s="3">
        <v>16667459585</v>
      </c>
      <c r="B24" s="1" t="s">
        <v>299</v>
      </c>
      <c r="C24" s="1" t="s">
        <v>300</v>
      </c>
      <c r="D24" s="1" t="s">
        <v>301</v>
      </c>
      <c r="E24" s="1" t="s">
        <v>302</v>
      </c>
      <c r="F24" s="1" t="s">
        <v>198</v>
      </c>
      <c r="G24" s="1" t="s">
        <v>157</v>
      </c>
      <c r="H24" s="1" t="s">
        <v>158</v>
      </c>
      <c r="I24" s="1" t="s">
        <v>303</v>
      </c>
      <c r="J24" s="1" t="s">
        <v>29</v>
      </c>
      <c r="K24" s="1" t="s">
        <v>304</v>
      </c>
      <c r="L24" s="1" t="s">
        <v>304</v>
      </c>
      <c r="M24" s="1" t="s">
        <v>161</v>
      </c>
      <c r="N24" s="1" t="s">
        <v>161</v>
      </c>
      <c r="O24" s="1" t="s">
        <v>162</v>
      </c>
      <c r="P24" s="1" t="s">
        <v>163</v>
      </c>
      <c r="Q24" s="1" t="s">
        <v>305</v>
      </c>
      <c r="R24" s="1" t="s">
        <v>165</v>
      </c>
      <c r="S24" s="1" t="s">
        <v>166</v>
      </c>
      <c r="T24" s="1" t="s">
        <v>167</v>
      </c>
    </row>
    <row r="25" s="1" customFormat="1" spans="1:20">
      <c r="A25" s="3">
        <v>16633569511</v>
      </c>
      <c r="B25" s="1" t="s">
        <v>306</v>
      </c>
      <c r="C25" s="1" t="s">
        <v>307</v>
      </c>
      <c r="D25" s="1" t="s">
        <v>308</v>
      </c>
      <c r="E25" s="1" t="s">
        <v>309</v>
      </c>
      <c r="F25" s="1" t="s">
        <v>153</v>
      </c>
      <c r="G25" s="1" t="s">
        <v>157</v>
      </c>
      <c r="H25" s="1" t="s">
        <v>158</v>
      </c>
      <c r="I25" s="1" t="s">
        <v>310</v>
      </c>
      <c r="J25" s="1" t="s">
        <v>29</v>
      </c>
      <c r="K25" s="1" t="s">
        <v>209</v>
      </c>
      <c r="L25" s="1" t="s">
        <v>209</v>
      </c>
      <c r="M25" s="1" t="s">
        <v>161</v>
      </c>
      <c r="N25" s="1" t="s">
        <v>161</v>
      </c>
      <c r="O25" s="1" t="s">
        <v>162</v>
      </c>
      <c r="P25" s="1" t="s">
        <v>163</v>
      </c>
      <c r="Q25" s="1" t="s">
        <v>311</v>
      </c>
      <c r="R25" s="1" t="s">
        <v>165</v>
      </c>
      <c r="S25" s="1" t="s">
        <v>166</v>
      </c>
      <c r="T25" s="1" t="s">
        <v>167</v>
      </c>
    </row>
    <row r="26" s="1" customFormat="1" spans="1:20">
      <c r="A26" s="3">
        <v>16624658847</v>
      </c>
      <c r="B26" s="1" t="s">
        <v>306</v>
      </c>
      <c r="C26" s="1" t="s">
        <v>312</v>
      </c>
      <c r="D26" s="1" t="s">
        <v>313</v>
      </c>
      <c r="E26" s="1" t="s">
        <v>314</v>
      </c>
      <c r="F26" s="1" t="s">
        <v>153</v>
      </c>
      <c r="G26" s="1" t="s">
        <v>157</v>
      </c>
      <c r="H26" s="1" t="s">
        <v>158</v>
      </c>
      <c r="I26" s="1" t="s">
        <v>315</v>
      </c>
      <c r="J26" s="1" t="s">
        <v>29</v>
      </c>
      <c r="K26" s="1" t="s">
        <v>316</v>
      </c>
      <c r="L26" s="1" t="s">
        <v>316</v>
      </c>
      <c r="M26" s="1" t="s">
        <v>161</v>
      </c>
      <c r="N26" s="1" t="s">
        <v>161</v>
      </c>
      <c r="O26" s="1" t="s">
        <v>162</v>
      </c>
      <c r="P26" s="1" t="s">
        <v>163</v>
      </c>
      <c r="Q26" s="1" t="s">
        <v>317</v>
      </c>
      <c r="R26" s="1" t="s">
        <v>165</v>
      </c>
      <c r="S26" s="1" t="s">
        <v>166</v>
      </c>
      <c r="T26" s="1" t="s">
        <v>167</v>
      </c>
    </row>
    <row r="27" s="1" customFormat="1" spans="1:20">
      <c r="A27" s="3">
        <v>16612748099</v>
      </c>
      <c r="B27" s="1" t="s">
        <v>318</v>
      </c>
      <c r="C27" s="1" t="s">
        <v>319</v>
      </c>
      <c r="D27" s="1" t="s">
        <v>320</v>
      </c>
      <c r="E27" s="1" t="s">
        <v>321</v>
      </c>
      <c r="F27" s="1" t="s">
        <v>153</v>
      </c>
      <c r="G27" s="1" t="s">
        <v>157</v>
      </c>
      <c r="H27" s="1" t="s">
        <v>158</v>
      </c>
      <c r="I27" s="1" t="s">
        <v>322</v>
      </c>
      <c r="J27" s="1" t="s">
        <v>29</v>
      </c>
      <c r="K27" s="1" t="s">
        <v>323</v>
      </c>
      <c r="L27" s="1" t="s">
        <v>323</v>
      </c>
      <c r="M27" s="1" t="s">
        <v>161</v>
      </c>
      <c r="N27" s="1" t="s">
        <v>161</v>
      </c>
      <c r="O27" s="1" t="s">
        <v>162</v>
      </c>
      <c r="P27" s="1" t="s">
        <v>163</v>
      </c>
      <c r="Q27" s="1" t="s">
        <v>324</v>
      </c>
      <c r="R27" s="1" t="s">
        <v>165</v>
      </c>
      <c r="S27" s="1" t="s">
        <v>166</v>
      </c>
      <c r="T27" s="1" t="s">
        <v>167</v>
      </c>
    </row>
    <row r="28" s="1" customFormat="1" spans="1:20">
      <c r="A28" s="3">
        <v>16612241837</v>
      </c>
      <c r="B28" s="1" t="s">
        <v>325</v>
      </c>
      <c r="C28" s="1" t="s">
        <v>326</v>
      </c>
      <c r="D28" s="1" t="s">
        <v>301</v>
      </c>
      <c r="E28" s="1" t="s">
        <v>327</v>
      </c>
      <c r="F28" s="1" t="s">
        <v>153</v>
      </c>
      <c r="G28" s="1" t="s">
        <v>157</v>
      </c>
      <c r="H28" s="1" t="s">
        <v>158</v>
      </c>
      <c r="I28" s="1" t="s">
        <v>328</v>
      </c>
      <c r="J28" s="1" t="s">
        <v>29</v>
      </c>
      <c r="K28" s="1" t="s">
        <v>329</v>
      </c>
      <c r="L28" s="1" t="s">
        <v>329</v>
      </c>
      <c r="M28" s="1" t="s">
        <v>161</v>
      </c>
      <c r="N28" s="1" t="s">
        <v>161</v>
      </c>
      <c r="O28" s="1" t="s">
        <v>162</v>
      </c>
      <c r="P28" s="1" t="s">
        <v>163</v>
      </c>
      <c r="Q28" s="1" t="s">
        <v>330</v>
      </c>
      <c r="R28" s="1" t="s">
        <v>165</v>
      </c>
      <c r="S28" s="1" t="s">
        <v>166</v>
      </c>
      <c r="T28" s="1" t="s">
        <v>167</v>
      </c>
    </row>
    <row r="29" s="1" customFormat="1" spans="1:20">
      <c r="A29" s="3">
        <v>16540360092</v>
      </c>
      <c r="B29" s="1" t="s">
        <v>331</v>
      </c>
      <c r="C29" s="1" t="s">
        <v>332</v>
      </c>
      <c r="D29" s="1" t="s">
        <v>333</v>
      </c>
      <c r="E29" s="1" t="s">
        <v>334</v>
      </c>
      <c r="F29" s="1" t="s">
        <v>153</v>
      </c>
      <c r="G29" s="1" t="s">
        <v>157</v>
      </c>
      <c r="H29" s="1" t="s">
        <v>158</v>
      </c>
      <c r="I29" s="1" t="s">
        <v>335</v>
      </c>
      <c r="J29" s="1" t="s">
        <v>29</v>
      </c>
      <c r="K29" s="1" t="s">
        <v>336</v>
      </c>
      <c r="L29" s="1" t="s">
        <v>336</v>
      </c>
      <c r="M29" s="1" t="s">
        <v>161</v>
      </c>
      <c r="N29" s="1" t="s">
        <v>161</v>
      </c>
      <c r="O29" s="1" t="s">
        <v>162</v>
      </c>
      <c r="P29" s="1" t="s">
        <v>163</v>
      </c>
      <c r="Q29" s="1" t="s">
        <v>337</v>
      </c>
      <c r="R29" s="1" t="s">
        <v>165</v>
      </c>
      <c r="S29" s="1" t="s">
        <v>166</v>
      </c>
      <c r="T29" s="1" t="s">
        <v>167</v>
      </c>
    </row>
    <row r="30" s="1" customFormat="1" spans="1:20">
      <c r="A30" s="3">
        <v>16498554100</v>
      </c>
      <c r="B30" s="1" t="s">
        <v>338</v>
      </c>
      <c r="C30" s="1" t="s">
        <v>339</v>
      </c>
      <c r="D30" s="1" t="s">
        <v>340</v>
      </c>
      <c r="E30" s="1" t="s">
        <v>341</v>
      </c>
      <c r="F30" s="1" t="s">
        <v>153</v>
      </c>
      <c r="G30" s="1" t="s">
        <v>157</v>
      </c>
      <c r="H30" s="1" t="s">
        <v>158</v>
      </c>
      <c r="I30" s="1" t="s">
        <v>342</v>
      </c>
      <c r="J30" s="1" t="s">
        <v>29</v>
      </c>
      <c r="K30" s="1" t="s">
        <v>343</v>
      </c>
      <c r="L30" s="1" t="s">
        <v>343</v>
      </c>
      <c r="M30" s="1" t="s">
        <v>161</v>
      </c>
      <c r="N30" s="1" t="s">
        <v>161</v>
      </c>
      <c r="O30" s="1" t="s">
        <v>162</v>
      </c>
      <c r="P30" s="1" t="s">
        <v>163</v>
      </c>
      <c r="Q30" s="1" t="s">
        <v>344</v>
      </c>
      <c r="R30" s="1" t="s">
        <v>165</v>
      </c>
      <c r="S30" s="1" t="s">
        <v>166</v>
      </c>
      <c r="T30" s="1" t="s">
        <v>167</v>
      </c>
    </row>
    <row r="31" s="1" customFormat="1" spans="1:20">
      <c r="A31" s="3">
        <v>16391685649</v>
      </c>
      <c r="B31" s="1" t="s">
        <v>345</v>
      </c>
      <c r="C31" s="1" t="s">
        <v>346</v>
      </c>
      <c r="D31" s="1" t="s">
        <v>347</v>
      </c>
      <c r="E31" s="1" t="s">
        <v>348</v>
      </c>
      <c r="F31" s="1" t="s">
        <v>153</v>
      </c>
      <c r="G31" s="1" t="s">
        <v>157</v>
      </c>
      <c r="H31" s="1" t="s">
        <v>158</v>
      </c>
      <c r="I31" s="1" t="s">
        <v>349</v>
      </c>
      <c r="J31" s="1" t="s">
        <v>29</v>
      </c>
      <c r="K31" s="1" t="s">
        <v>350</v>
      </c>
      <c r="L31" s="1" t="s">
        <v>350</v>
      </c>
      <c r="M31" s="1" t="s">
        <v>161</v>
      </c>
      <c r="N31" s="1" t="s">
        <v>161</v>
      </c>
      <c r="O31" s="1" t="s">
        <v>162</v>
      </c>
      <c r="P31" s="1" t="s">
        <v>163</v>
      </c>
      <c r="Q31" s="1" t="s">
        <v>351</v>
      </c>
      <c r="R31" s="1" t="s">
        <v>165</v>
      </c>
      <c r="S31" s="1" t="s">
        <v>166</v>
      </c>
      <c r="T31" s="1" t="s">
        <v>167</v>
      </c>
    </row>
    <row r="32" s="1" customFormat="1" spans="1:20">
      <c r="A32" s="3">
        <v>16353775961</v>
      </c>
      <c r="B32" s="1" t="s">
        <v>352</v>
      </c>
      <c r="C32" s="1" t="s">
        <v>353</v>
      </c>
      <c r="D32" s="1" t="s">
        <v>354</v>
      </c>
      <c r="E32" s="1" t="s">
        <v>355</v>
      </c>
      <c r="F32" s="1" t="s">
        <v>153</v>
      </c>
      <c r="G32" s="1" t="s">
        <v>157</v>
      </c>
      <c r="H32" s="1" t="s">
        <v>158</v>
      </c>
      <c r="I32" s="1" t="s">
        <v>356</v>
      </c>
      <c r="J32" s="1" t="s">
        <v>29</v>
      </c>
      <c r="K32" s="1" t="s">
        <v>357</v>
      </c>
      <c r="L32" s="1" t="s">
        <v>357</v>
      </c>
      <c r="M32" s="1" t="s">
        <v>161</v>
      </c>
      <c r="N32" s="1" t="s">
        <v>161</v>
      </c>
      <c r="O32" s="1" t="s">
        <v>162</v>
      </c>
      <c r="P32" s="1" t="s">
        <v>163</v>
      </c>
      <c r="Q32" s="1" t="s">
        <v>358</v>
      </c>
      <c r="R32" s="1" t="s">
        <v>165</v>
      </c>
      <c r="S32" s="1" t="s">
        <v>166</v>
      </c>
      <c r="T32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2021-11-13T01:54:09Z</dcterms:created>
  <dcterms:modified xsi:type="dcterms:W3CDTF">2021-11-13T02:58:22Z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38F64FEB1FFF46C19806A056585D830A</vt:lpwstr>
  </property>
  <property fmtid="{D5CDD505-2E9C-101B-9397-08002B2CF9AE}" pid="3" name="KSOProductBuildVer">
    <vt:lpwstr>2052-11.1.0.11045</vt:lpwstr>
  </property>
</Properties>
</file>