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<sst xmlns="http://schemas.openxmlformats.org/spreadsheetml/2006/main" count="324" uniqueCount="134">
  <si>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</si>
  <si>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</si>
  <si>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</si>
  <si>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</si>
  <si>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</si>
  <si>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</si>
  <si>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</si>
  <si>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</si>
  <si>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</si>
  <si>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</si>
  <si>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</si>
  <si>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</si>
  <si>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</si>
  <si>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</si>
  <si>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</si>
  <si>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</si>
  <si>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</si>
  <si>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</si>
  <si>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</si>
  <si>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</si>
  <si>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</si>
  <si>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</si>
  <si>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</si>
  <si>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</si>
  <si>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</si>
  <si>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</si>
  <si>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</si>
  <si>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</si>
  <si>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豪华房&lt;双人入住&gt;&lt;限量特惠&gt;&lt;双早&gt;</t>
  </si>
  <si>
    <t>CNY</t>
  </si>
  <si>
    <t>Tan/Gek Leng</t>
  </si>
  <si>
    <t>CA2019211115CNY-W</t>
  </si>
  <si>
    <t>未提现</t>
  </si>
  <si>
    <t>携程开票</t>
  </si>
  <si>
    <t>[西归浦市]济州神话世界度假酒店 – 蓝鼎(Landing Jeju Shinhwa World Hotel)(15303678)</t>
  </si>
  <si>
    <t>高级特大床房&lt;今日特价 &gt;&lt;双人入住&gt;&lt;无早&gt;</t>
  </si>
  <si>
    <t>KIM/HYERIM,YOO/KYEONGSUB</t>
  </si>
  <si>
    <t>高级双床房&lt;今日特价 &gt;&lt;双人入住&gt;&lt;无早&gt;</t>
  </si>
  <si>
    <t>Choi/Jihee</t>
  </si>
  <si>
    <t>豪华房&lt;促销&gt;&lt;双人入住&gt;&lt;无早&gt;</t>
  </si>
  <si>
    <t>Wong/Brian</t>
  </si>
  <si>
    <t>Goh/Cherry</t>
  </si>
  <si>
    <t>Wee/Kevin</t>
  </si>
  <si>
    <t>[曼谷]曼谷 W 酒店(W Bangkok Hotel)(3666561)</t>
  </si>
  <si>
    <t>奇妙两大床房&lt;双人入住&gt;&lt;无早&gt;&lt;普通会员&gt;</t>
  </si>
  <si>
    <t>Wang/Hongwei,Wang/Ran</t>
  </si>
  <si>
    <t>奇妙特大床房&lt;特惠&gt;&lt;双人入住&gt;&lt;无早&gt;&lt;普通会员&gt;</t>
  </si>
  <si>
    <t>Wang/Ran</t>
  </si>
  <si>
    <t>[曼谷]曼谷素坤逸卡尔顿酒店 (SHA Plus+)(Carlton Hotel Bangkok Sukhumvit (SHA Plus+))(58225583)</t>
  </si>
  <si>
    <t>豪华房&lt;双人入住&gt;&lt;不适用泰国客人&gt;&lt;双早&gt;</t>
  </si>
  <si>
    <t>david/nam</t>
  </si>
  <si>
    <t>取消</t>
  </si>
  <si>
    <t>[曼谷]曼谷暹罗凯宾斯基饭店(Siam Kempinski Hotel Bangkok)(6072408)</t>
  </si>
  <si>
    <t>豪华双床房&lt;双人入住&gt;&lt;无早&gt;</t>
  </si>
  <si>
    <t>Sithphaxay/Chandary,Sithphaxay/Chandary</t>
  </si>
  <si>
    <t>，</t>
  </si>
  <si>
    <t>补款单16745562479</t>
  </si>
  <si>
    <t>A211115143051481</t>
  </si>
  <si>
    <t>CNY / HKD 当前参考汇率: 1.221842763</t>
  </si>
  <si>
    <t>总计：11714 CNY/
14312.67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</si>
  <si>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</si>
  <si>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</si>
  <si>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</si>
  <si>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</si>
  <si>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</si>
  <si>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</si>
  <si>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</si>
  <si>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</si>
  <si>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</si>
  <si>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</si>
  <si>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</si>
  <si>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</si>
  <si>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</si>
  <si>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</si>
  <si>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</si>
  <si>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</si>
  <si>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</si>
  <si>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2021-11-05</t>
  </si>
  <si>
    <t>2290710</t>
  </si>
  <si>
    <t>曼谷W酒店</t>
  </si>
  <si>
    <t>Wang Ran</t>
  </si>
  <si>
    <t>2021-11-13</t>
  </si>
  <si>
    <t>2021-11-14</t>
  </si>
  <si>
    <t>退房日周结</t>
  </si>
  <si>
    <t>500.00</t>
  </si>
  <si>
    <t>RMB</t>
  </si>
  <si>
    <t>1500.00</t>
  </si>
  <si>
    <t>1000</t>
  </si>
  <si>
    <t>0.00</t>
  </si>
  <si>
    <t>携程国际直连(DD)</t>
  </si>
  <si>
    <t>2021-11-06 14:13:13</t>
  </si>
  <si>
    <t>否</t>
  </si>
  <si>
    <t>汇智国际旅游发展有限公司</t>
  </si>
  <si>
    <t>直采</t>
  </si>
  <si>
    <t>2290575</t>
  </si>
  <si>
    <t>Wang Hongwei,Wang Ran</t>
  </si>
  <si>
    <t>480.00</t>
  </si>
  <si>
    <t>1480.00</t>
  </si>
  <si>
    <t>2021-11-06 14:13:38</t>
  </si>
  <si>
    <t>2021-10-26</t>
  </si>
  <si>
    <t>2283443</t>
  </si>
  <si>
    <t>新加坡客安酒店 (SG Clean)</t>
  </si>
  <si>
    <t>Wee Kevin</t>
  </si>
  <si>
    <t>2021-11-11</t>
  </si>
  <si>
    <t>2493.00</t>
  </si>
  <si>
    <t>0</t>
  </si>
  <si>
    <t>2021-10-26 13:26:14</t>
  </si>
  <si>
    <t>2021-10-17</t>
  </si>
  <si>
    <t>2279189</t>
  </si>
  <si>
    <t>Goh Cherry</t>
  </si>
  <si>
    <t>1183.00</t>
  </si>
  <si>
    <t>2021-10-18 10:10:35</t>
  </si>
  <si>
    <t>2021-10-06</t>
  </si>
  <si>
    <t>2273645</t>
  </si>
  <si>
    <t>Wong Brian</t>
  </si>
  <si>
    <t>2021-11-12</t>
  </si>
  <si>
    <t>2162.00</t>
  </si>
  <si>
    <t>2021-10-06 16:29:26</t>
  </si>
  <si>
    <t>2021-09-10</t>
  </si>
  <si>
    <t>2248833</t>
  </si>
  <si>
    <t>济州神话世界度假酒店-蓝鼎</t>
  </si>
  <si>
    <t>Choi Jihee</t>
  </si>
  <si>
    <t>561.00</t>
  </si>
  <si>
    <t>2021-09-10 08:25:33</t>
  </si>
  <si>
    <t>2021-08-12</t>
  </si>
  <si>
    <t>2221560</t>
  </si>
  <si>
    <t>KIM HYERIM,YOO KYEONGSUB</t>
  </si>
  <si>
    <t>1172.00</t>
  </si>
  <si>
    <t>2021-08-12 12:32:01</t>
  </si>
  <si>
    <t>2021-07-05</t>
  </si>
  <si>
    <t>2184073</t>
  </si>
  <si>
    <t>Tan Gek Leng</t>
  </si>
  <si>
    <t>1163.00</t>
  </si>
  <si>
    <t>2021-07-05 12:01:39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</si>
</sst>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15701368132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44512</v>
      </c>
      <c r="G2" s="5">
        <v>44513</v>
      </c>
      <c r="H2" s="4">
        <v>1</v>
      </c>
      <c r="I2" s="4">
        <v>1</v>
      </c>
      <c r="J2" s="4">
        <v>1</v>
      </c>
      <c r="K2" s="4" t="s">
        <v>29</v>
      </c>
      <c r="L2" s="4">
        <v>1163</v>
      </c>
      <c r="M2" s="4">
        <v>1163</v>
      </c>
      <c r="N2" s="4" t="s">
        <v>30</v>
      </c>
      <c r="O2" s="4" t="s">
        <v>31</v>
      </c>
      <c r="P2" s="4" t="s">
        <v>32</v>
      </c>
      <c r="Q2" s="4">
        <v>0</v>
      </c>
      <c r="R2" s="7">
        <v>44382</v>
      </c>
      <c r="S2" s="5">
        <v>44515</v>
      </c>
      <c r="T2" s="4" t="s">
        <v>33</v>
      </c>
      <c r="U2" s="4">
        <v>1163</v>
      </c>
      <c r="V2" s="4">
        <v>0</v>
      </c>
      <c r="W2" s="4">
        <v>0</v>
      </c>
      <c r="X2" s="4">
        <v>2184073</v>
      </c>
    </row>
    <row r="3" s="4" customFormat="1" spans="1:24">
      <c r="A3" s="4">
        <v>16056279370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44512</v>
      </c>
      <c r="G3" s="5">
        <v>44514</v>
      </c>
      <c r="H3" s="4">
        <v>1</v>
      </c>
      <c r="I3" s="4">
        <v>2</v>
      </c>
      <c r="J3" s="4">
        <v>2</v>
      </c>
      <c r="K3" s="4" t="s">
        <v>29</v>
      </c>
      <c r="L3" s="4">
        <v>1172</v>
      </c>
      <c r="M3" s="4">
        <v>1172</v>
      </c>
      <c r="N3" s="4" t="s">
        <v>36</v>
      </c>
      <c r="O3" s="4" t="s">
        <v>31</v>
      </c>
      <c r="P3" s="4" t="s">
        <v>32</v>
      </c>
      <c r="Q3" s="4">
        <v>0</v>
      </c>
      <c r="R3" s="7">
        <v>44420</v>
      </c>
      <c r="S3" s="5">
        <v>44515</v>
      </c>
      <c r="T3" s="4" t="s">
        <v>33</v>
      </c>
      <c r="U3" s="4">
        <v>1172</v>
      </c>
      <c r="V3" s="4">
        <v>0</v>
      </c>
      <c r="W3" s="4">
        <v>0</v>
      </c>
      <c r="X3" s="4">
        <v>2221560</v>
      </c>
    </row>
    <row r="4" s="4" customFormat="1" spans="1:25">
      <c r="A4" s="4">
        <v>16250088023</v>
      </c>
      <c r="B4" s="4" t="s">
        <v>25</v>
      </c>
      <c r="C4" s="4" t="s">
        <v>26</v>
      </c>
      <c r="D4" s="4" t="s">
        <v>34</v>
      </c>
      <c r="E4" s="4" t="s">
        <v>37</v>
      </c>
      <c r="F4" s="5">
        <v>44512</v>
      </c>
      <c r="G4" s="5">
        <v>44513</v>
      </c>
      <c r="H4" s="4">
        <v>1</v>
      </c>
      <c r="I4" s="4">
        <v>1</v>
      </c>
      <c r="J4" s="4">
        <v>1</v>
      </c>
      <c r="K4" s="4" t="s">
        <v>29</v>
      </c>
      <c r="L4" s="4">
        <v>561</v>
      </c>
      <c r="M4" s="4">
        <v>561</v>
      </c>
      <c r="N4" s="4" t="s">
        <v>38</v>
      </c>
      <c r="O4" s="4" t="s">
        <v>31</v>
      </c>
      <c r="P4" s="4" t="s">
        <v>32</v>
      </c>
      <c r="Q4" s="4">
        <v>0</v>
      </c>
      <c r="R4" s="7">
        <v>44449</v>
      </c>
      <c r="S4" s="5">
        <v>44515</v>
      </c>
      <c r="T4" s="4" t="s">
        <v>33</v>
      </c>
      <c r="U4" s="4">
        <v>561</v>
      </c>
      <c r="V4" s="4">
        <v>0</v>
      </c>
      <c r="W4" s="4">
        <v>0</v>
      </c>
      <c r="X4" s="4">
        <v>2248833</v>
      </c>
      <c r="Y4" s="4">
        <v>1281770</v>
      </c>
    </row>
    <row r="5" s="4" customFormat="1" spans="1:25">
      <c r="A5" s="4">
        <v>16480356169</v>
      </c>
      <c r="B5" s="4" t="s">
        <v>25</v>
      </c>
      <c r="C5" s="4" t="s">
        <v>26</v>
      </c>
      <c r="D5" s="4" t="s">
        <v>27</v>
      </c>
      <c r="E5" s="4" t="s">
        <v>39</v>
      </c>
      <c r="F5" s="5">
        <v>44512</v>
      </c>
      <c r="G5" s="5">
        <v>44514</v>
      </c>
      <c r="H5" s="4">
        <v>1</v>
      </c>
      <c r="I5" s="4">
        <v>2</v>
      </c>
      <c r="J5" s="4">
        <v>2</v>
      </c>
      <c r="K5" s="4" t="s">
        <v>29</v>
      </c>
      <c r="L5" s="4">
        <v>2162</v>
      </c>
      <c r="M5" s="4">
        <v>2162</v>
      </c>
      <c r="N5" s="4" t="s">
        <v>40</v>
      </c>
      <c r="O5" s="4" t="s">
        <v>31</v>
      </c>
      <c r="P5" s="4" t="s">
        <v>32</v>
      </c>
      <c r="Q5" s="4">
        <v>0</v>
      </c>
      <c r="R5" s="7">
        <v>44475</v>
      </c>
      <c r="S5" s="5">
        <v>44515</v>
      </c>
      <c r="T5" s="4" t="s">
        <v>33</v>
      </c>
      <c r="U5" s="4">
        <v>2162</v>
      </c>
      <c r="V5" s="4">
        <v>0</v>
      </c>
      <c r="W5" s="4">
        <v>0</v>
      </c>
      <c r="X5" s="4">
        <v>2273645</v>
      </c>
      <c r="Y5" s="4">
        <v>139147031</v>
      </c>
    </row>
    <row r="6" s="4" customFormat="1" spans="1:25">
      <c r="A6" s="4">
        <v>16582351189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44513</v>
      </c>
      <c r="G6" s="5">
        <v>44514</v>
      </c>
      <c r="H6" s="4">
        <v>1</v>
      </c>
      <c r="I6" s="4">
        <v>1</v>
      </c>
      <c r="J6" s="4">
        <v>1</v>
      </c>
      <c r="K6" s="4" t="s">
        <v>29</v>
      </c>
      <c r="L6" s="4">
        <v>1183</v>
      </c>
      <c r="M6" s="4">
        <v>1183</v>
      </c>
      <c r="N6" s="4" t="s">
        <v>41</v>
      </c>
      <c r="O6" s="4" t="s">
        <v>31</v>
      </c>
      <c r="P6" s="4" t="s">
        <v>32</v>
      </c>
      <c r="Q6" s="4">
        <v>0</v>
      </c>
      <c r="R6" s="7">
        <v>44486</v>
      </c>
      <c r="S6" s="5">
        <v>44515</v>
      </c>
      <c r="T6" s="4" t="s">
        <v>33</v>
      </c>
      <c r="U6" s="4">
        <v>1183</v>
      </c>
      <c r="V6" s="4">
        <v>0</v>
      </c>
      <c r="W6" s="4">
        <v>0</v>
      </c>
      <c r="X6" s="4">
        <v>2279189</v>
      </c>
      <c r="Y6" s="4">
        <v>139855557</v>
      </c>
    </row>
    <row r="7" s="4" customFormat="1" spans="1:25">
      <c r="A7" s="4">
        <v>16667007162</v>
      </c>
      <c r="B7" s="4" t="s">
        <v>25</v>
      </c>
      <c r="C7" s="4" t="s">
        <v>26</v>
      </c>
      <c r="D7" s="4" t="s">
        <v>27</v>
      </c>
      <c r="E7" s="4" t="s">
        <v>39</v>
      </c>
      <c r="F7" s="5">
        <v>44511</v>
      </c>
      <c r="G7" s="5">
        <v>44513</v>
      </c>
      <c r="H7" s="4">
        <v>1</v>
      </c>
      <c r="I7" s="4">
        <v>2</v>
      </c>
      <c r="J7" s="4">
        <v>2</v>
      </c>
      <c r="K7" s="4" t="s">
        <v>29</v>
      </c>
      <c r="L7" s="4">
        <v>2493</v>
      </c>
      <c r="M7" s="4">
        <v>2493</v>
      </c>
      <c r="N7" s="4" t="s">
        <v>42</v>
      </c>
      <c r="O7" s="4" t="s">
        <v>31</v>
      </c>
      <c r="P7" s="4" t="s">
        <v>32</v>
      </c>
      <c r="Q7" s="4">
        <v>0</v>
      </c>
      <c r="R7" s="7">
        <v>44495</v>
      </c>
      <c r="S7" s="5">
        <v>44515</v>
      </c>
      <c r="T7" s="4" t="s">
        <v>33</v>
      </c>
      <c r="U7" s="4">
        <v>2493</v>
      </c>
      <c r="V7" s="4">
        <v>0</v>
      </c>
      <c r="W7" s="4">
        <v>0</v>
      </c>
      <c r="X7" s="4">
        <v>2283443</v>
      </c>
      <c r="Y7" s="4">
        <v>140450280</v>
      </c>
    </row>
    <row r="8" s="4" customFormat="1" spans="1:25">
      <c r="A8" s="4">
        <v>16744722344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44513</v>
      </c>
      <c r="G8" s="5">
        <v>44514</v>
      </c>
      <c r="H8" s="4">
        <v>1</v>
      </c>
      <c r="I8" s="4">
        <v>1</v>
      </c>
      <c r="J8" s="4">
        <v>1</v>
      </c>
      <c r="K8" s="4" t="s">
        <v>29</v>
      </c>
      <c r="L8" s="4">
        <v>480</v>
      </c>
      <c r="M8" s="4">
        <v>480</v>
      </c>
      <c r="N8" s="4" t="s">
        <v>45</v>
      </c>
      <c r="O8" s="4" t="s">
        <v>31</v>
      </c>
      <c r="P8" s="4" t="s">
        <v>32</v>
      </c>
      <c r="Q8" s="4">
        <v>0</v>
      </c>
      <c r="R8" s="7">
        <v>44505</v>
      </c>
      <c r="S8" s="5">
        <v>44515</v>
      </c>
      <c r="T8" s="4" t="s">
        <v>33</v>
      </c>
      <c r="U8" s="4">
        <v>480</v>
      </c>
      <c r="V8" s="4">
        <v>0</v>
      </c>
      <c r="W8" s="4">
        <v>0</v>
      </c>
      <c r="X8" s="4">
        <v>2290575</v>
      </c>
      <c r="Y8" s="4">
        <v>72680347</v>
      </c>
    </row>
    <row r="9" s="4" customFormat="1" spans="1:25">
      <c r="A9" s="4">
        <v>16745503812</v>
      </c>
      <c r="B9" s="4" t="s">
        <v>25</v>
      </c>
      <c r="C9" s="4" t="s">
        <v>26</v>
      </c>
      <c r="D9" s="4" t="s">
        <v>43</v>
      </c>
      <c r="E9" s="4" t="s">
        <v>46</v>
      </c>
      <c r="F9" s="5">
        <v>44513</v>
      </c>
      <c r="G9" s="5">
        <v>44514</v>
      </c>
      <c r="H9" s="4">
        <v>1</v>
      </c>
      <c r="I9" s="4">
        <v>1</v>
      </c>
      <c r="J9" s="4">
        <v>1</v>
      </c>
      <c r="K9" s="4" t="s">
        <v>29</v>
      </c>
      <c r="L9" s="4">
        <v>500</v>
      </c>
      <c r="M9" s="4">
        <v>500</v>
      </c>
      <c r="N9" s="4" t="s">
        <v>47</v>
      </c>
      <c r="O9" s="4" t="s">
        <v>31</v>
      </c>
      <c r="P9" s="4" t="s">
        <v>32</v>
      </c>
      <c r="Q9" s="4">
        <v>0</v>
      </c>
      <c r="R9" s="7">
        <v>44505</v>
      </c>
      <c r="S9" s="5">
        <v>44515</v>
      </c>
      <c r="T9" s="4" t="s">
        <v>33</v>
      </c>
      <c r="U9" s="4">
        <v>500</v>
      </c>
      <c r="V9" s="4">
        <v>0</v>
      </c>
      <c r="W9" s="4">
        <v>0</v>
      </c>
      <c r="X9" s="4">
        <v>2290710</v>
      </c>
      <c r="Y9" s="4">
        <v>72674143</v>
      </c>
    </row>
    <row r="10" s="4" customFormat="1" spans="1:23">
      <c r="A10" s="4">
        <v>16745562479</v>
      </c>
      <c r="B10" s="4" t="s">
        <v>25</v>
      </c>
      <c r="C10" s="4" t="s">
        <v>26</v>
      </c>
      <c r="D10" s="4" t="s">
        <v>43</v>
      </c>
      <c r="E10" s="4" t="s">
        <v>44</v>
      </c>
      <c r="F10" s="5">
        <v>44513</v>
      </c>
      <c r="G10" s="5">
        <v>44514</v>
      </c>
      <c r="H10" s="4">
        <v>1</v>
      </c>
      <c r="I10" s="4">
        <v>1</v>
      </c>
      <c r="J10" s="4">
        <v>1</v>
      </c>
      <c r="K10" s="4" t="s">
        <v>29</v>
      </c>
      <c r="L10" s="4">
        <v>2000</v>
      </c>
      <c r="M10" s="4">
        <v>2000</v>
      </c>
      <c r="N10" s="4" t="s">
        <v>45</v>
      </c>
      <c r="O10" s="4" t="s">
        <v>31</v>
      </c>
      <c r="P10" s="4" t="s">
        <v>32</v>
      </c>
      <c r="Q10" s="4">
        <v>0</v>
      </c>
      <c r="R10" s="7">
        <v>44505</v>
      </c>
      <c r="S10" s="5">
        <v>44515</v>
      </c>
      <c r="T10" s="4" t="s">
        <v>33</v>
      </c>
      <c r="U10" s="4">
        <v>2000</v>
      </c>
      <c r="V10" s="4">
        <v>0</v>
      </c>
      <c r="W10" s="4">
        <v>0</v>
      </c>
    </row>
    <row r="11" s="4" customFormat="1" spans="1:24">
      <c r="A11" s="4">
        <v>16766678055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44510</v>
      </c>
      <c r="G11" s="5">
        <v>44511</v>
      </c>
      <c r="H11" s="4">
        <v>1</v>
      </c>
      <c r="I11" s="4">
        <v>1</v>
      </c>
      <c r="J11" s="4">
        <v>1</v>
      </c>
      <c r="K11" s="4" t="s">
        <v>29</v>
      </c>
      <c r="L11" s="4">
        <v>899</v>
      </c>
      <c r="M11" s="4">
        <v>899</v>
      </c>
      <c r="N11" s="4" t="s">
        <v>50</v>
      </c>
      <c r="O11" s="4" t="s">
        <v>31</v>
      </c>
      <c r="P11" s="4" t="s">
        <v>32</v>
      </c>
      <c r="Q11" s="4">
        <v>0</v>
      </c>
      <c r="R11" s="7">
        <v>44510</v>
      </c>
      <c r="S11" s="5">
        <v>44515</v>
      </c>
      <c r="T11" s="4" t="s">
        <v>33</v>
      </c>
      <c r="U11" s="4">
        <v>899</v>
      </c>
      <c r="V11" s="4">
        <v>0</v>
      </c>
      <c r="W11" s="4">
        <v>0</v>
      </c>
      <c r="X11" s="4">
        <v>2295417</v>
      </c>
    </row>
    <row r="12" s="4" customFormat="1" spans="1:24">
      <c r="A12" s="4">
        <v>16766678055</v>
      </c>
      <c r="B12" s="4" t="s">
        <v>25</v>
      </c>
      <c r="C12" s="4" t="s">
        <v>51</v>
      </c>
      <c r="D12" s="4" t="s">
        <v>48</v>
      </c>
      <c r="E12" s="4" t="s">
        <v>49</v>
      </c>
      <c r="F12" s="5">
        <v>44510</v>
      </c>
      <c r="G12" s="5">
        <v>44511</v>
      </c>
      <c r="H12" s="4">
        <v>1</v>
      </c>
      <c r="I12" s="4">
        <v>1</v>
      </c>
      <c r="J12" s="4">
        <v>1</v>
      </c>
      <c r="K12" s="4" t="s">
        <v>29</v>
      </c>
      <c r="L12" s="4">
        <v>-899</v>
      </c>
      <c r="M12" s="4">
        <v>-899</v>
      </c>
      <c r="N12" s="4" t="s">
        <v>50</v>
      </c>
      <c r="O12" s="4" t="s">
        <v>31</v>
      </c>
      <c r="P12" s="4" t="s">
        <v>32</v>
      </c>
      <c r="Q12" s="4">
        <v>0</v>
      </c>
      <c r="R12" s="7">
        <v>44510</v>
      </c>
      <c r="S12" s="5">
        <v>44515</v>
      </c>
      <c r="T12" s="4" t="s">
        <v>33</v>
      </c>
      <c r="U12" s="4">
        <v>-899</v>
      </c>
      <c r="V12" s="4">
        <v>0</v>
      </c>
      <c r="W12" s="4">
        <v>0</v>
      </c>
      <c r="X12" s="4">
        <v>2295417</v>
      </c>
    </row>
    <row r="13" s="4" customFormat="1" spans="1:24">
      <c r="A13" s="4">
        <v>16785407181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44513</v>
      </c>
      <c r="G13" s="5">
        <v>44514</v>
      </c>
      <c r="H13" s="4">
        <v>1</v>
      </c>
      <c r="I13" s="4">
        <v>1</v>
      </c>
      <c r="J13" s="4">
        <v>1</v>
      </c>
      <c r="K13" s="4" t="s">
        <v>29</v>
      </c>
      <c r="L13" s="4">
        <v>1095</v>
      </c>
      <c r="M13" s="4">
        <v>1095</v>
      </c>
      <c r="N13" s="4" t="s">
        <v>54</v>
      </c>
      <c r="O13" s="4" t="s">
        <v>31</v>
      </c>
      <c r="P13" s="4" t="s">
        <v>32</v>
      </c>
      <c r="Q13" s="4">
        <v>0</v>
      </c>
      <c r="R13" s="7">
        <v>44513</v>
      </c>
      <c r="S13" s="5">
        <v>44515</v>
      </c>
      <c r="T13" s="4" t="s">
        <v>33</v>
      </c>
      <c r="U13" s="4">
        <v>1095</v>
      </c>
      <c r="V13" s="4">
        <v>0</v>
      </c>
      <c r="W13" s="4">
        <v>0</v>
      </c>
      <c r="X13" s="4">
        <v>2298472</v>
      </c>
    </row>
    <row r="14" s="4" customFormat="1" spans="1:24">
      <c r="A14" s="4">
        <v>16785407181</v>
      </c>
      <c r="B14" s="4" t="s">
        <v>25</v>
      </c>
      <c r="C14" s="4" t="s">
        <v>51</v>
      </c>
      <c r="D14" s="4" t="s">
        <v>52</v>
      </c>
      <c r="E14" s="4" t="s">
        <v>53</v>
      </c>
      <c r="F14" s="5">
        <v>44513</v>
      </c>
      <c r="G14" s="5">
        <v>44514</v>
      </c>
      <c r="H14" s="4">
        <v>1</v>
      </c>
      <c r="I14" s="4">
        <v>1</v>
      </c>
      <c r="J14" s="4">
        <v>1</v>
      </c>
      <c r="K14" s="4" t="s">
        <v>29</v>
      </c>
      <c r="L14" s="4">
        <v>-1095</v>
      </c>
      <c r="M14" s="4">
        <v>-1095</v>
      </c>
      <c r="N14" s="4" t="s">
        <v>54</v>
      </c>
      <c r="O14" s="4" t="s">
        <v>31</v>
      </c>
      <c r="P14" s="4" t="s">
        <v>32</v>
      </c>
      <c r="Q14" s="4">
        <v>0</v>
      </c>
      <c r="R14" s="7">
        <v>44513</v>
      </c>
      <c r="S14" s="5">
        <v>44515</v>
      </c>
      <c r="T14" s="4" t="s">
        <v>33</v>
      </c>
      <c r="U14" s="4">
        <v>-1095</v>
      </c>
      <c r="V14" s="4">
        <v>0</v>
      </c>
      <c r="W14" s="4">
        <v>0</v>
      </c>
      <c r="X14" s="4">
        <v>2298472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"/>
  <sheetViews>
    <sheetView tabSelected="1" workbookViewId="0">
      <selection activeCell="A22" sqref="A22:A24"/>
    </sheetView>
  </sheetViews>
  <sheetFormatPr defaultColWidth="9" defaultRowHeight="13.5"/>
  <cols>
    <col min="1" max="1" width="12.8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15701368132</v>
      </c>
      <c r="B2" s="5">
        <v>44512</v>
      </c>
      <c r="C2" s="5">
        <v>44513</v>
      </c>
      <c r="D2" s="4">
        <v>1163</v>
      </c>
      <c r="E2" s="4" t="str">
        <f>VLOOKUP(A2,HOP!A:L,12,0)</f>
        <v>1163.00</v>
      </c>
      <c r="F2" s="4" t="str">
        <f>VLOOKUP(A2,HOP!A:C,3,0)</f>
        <v>2184073</v>
      </c>
      <c r="G2" s="4">
        <f>D2-E2</f>
        <v>0</v>
      </c>
      <c r="H2" s="4" t="str">
        <f>$H$1&amp;F2</f>
        <v>，2184073</v>
      </c>
      <c r="I2" s="4" t="str">
        <f>VLOOKUP(A2,HOP!A:T,20,0)</f>
        <v>直采</v>
      </c>
    </row>
    <row r="3" s="4" customFormat="1" spans="1:9">
      <c r="A3" s="4">
        <v>16056279370</v>
      </c>
      <c r="B3" s="5">
        <v>44512</v>
      </c>
      <c r="C3" s="5">
        <v>44514</v>
      </c>
      <c r="D3" s="4">
        <v>1172</v>
      </c>
      <c r="E3" s="4" t="str">
        <f>VLOOKUP(A3,HOP!A:L,12,0)</f>
        <v>1172.00</v>
      </c>
      <c r="F3" s="4" t="str">
        <f>VLOOKUP(A3,HOP!A:C,3,0)</f>
        <v>2221560</v>
      </c>
      <c r="G3" s="4">
        <f t="shared" ref="G3:G14" si="0">D3-E3</f>
        <v>0</v>
      </c>
      <c r="H3" s="4" t="str">
        <f t="shared" ref="H3:H14" si="1">$H$1&amp;F3</f>
        <v>，2221560</v>
      </c>
      <c r="I3" s="4" t="str">
        <f>VLOOKUP(A3,HOP!A:T,20,0)</f>
        <v>直采</v>
      </c>
    </row>
    <row r="4" s="4" customFormat="1" spans="1:9">
      <c r="A4" s="4">
        <v>16250088023</v>
      </c>
      <c r="B4" s="5">
        <v>44512</v>
      </c>
      <c r="C4" s="5">
        <v>44513</v>
      </c>
      <c r="D4" s="4">
        <v>561</v>
      </c>
      <c r="E4" s="4" t="str">
        <f>VLOOKUP(A4,HOP!A:L,12,0)</f>
        <v>561.00</v>
      </c>
      <c r="F4" s="4" t="str">
        <f>VLOOKUP(A4,HOP!A:C,3,0)</f>
        <v>2248833</v>
      </c>
      <c r="G4" s="4">
        <f t="shared" si="0"/>
        <v>0</v>
      </c>
      <c r="H4" s="4" t="str">
        <f t="shared" si="1"/>
        <v>，2248833</v>
      </c>
      <c r="I4" s="4" t="str">
        <f>VLOOKUP(A4,HOP!A:T,20,0)</f>
        <v>直采</v>
      </c>
    </row>
    <row r="5" s="4" customFormat="1" spans="1:9">
      <c r="A5" s="4">
        <v>16480356169</v>
      </c>
      <c r="B5" s="5">
        <v>44512</v>
      </c>
      <c r="C5" s="5">
        <v>44514</v>
      </c>
      <c r="D5" s="4">
        <v>2162</v>
      </c>
      <c r="E5" s="4" t="str">
        <f>VLOOKUP(A5,HOP!A:L,12,0)</f>
        <v>2162.00</v>
      </c>
      <c r="F5" s="4" t="str">
        <f>VLOOKUP(A5,HOP!A:C,3,0)</f>
        <v>2273645</v>
      </c>
      <c r="G5" s="4">
        <f t="shared" si="0"/>
        <v>0</v>
      </c>
      <c r="H5" s="4" t="str">
        <f t="shared" si="1"/>
        <v>，2273645</v>
      </c>
      <c r="I5" s="4" t="str">
        <f>VLOOKUP(A5,HOP!A:T,20,0)</f>
        <v>直采</v>
      </c>
    </row>
    <row r="6" s="4" customFormat="1" spans="1:9">
      <c r="A6" s="4">
        <v>16582351189</v>
      </c>
      <c r="B6" s="5">
        <v>44513</v>
      </c>
      <c r="C6" s="5">
        <v>44514</v>
      </c>
      <c r="D6" s="4">
        <v>1183</v>
      </c>
      <c r="E6" s="4" t="str">
        <f>VLOOKUP(A6,HOP!A:L,12,0)</f>
        <v>1183.00</v>
      </c>
      <c r="F6" s="4" t="str">
        <f>VLOOKUP(A6,HOP!A:C,3,0)</f>
        <v>2279189</v>
      </c>
      <c r="G6" s="4">
        <f t="shared" si="0"/>
        <v>0</v>
      </c>
      <c r="H6" s="4" t="str">
        <f t="shared" si="1"/>
        <v>，2279189</v>
      </c>
      <c r="I6" s="4" t="str">
        <f>VLOOKUP(A6,HOP!A:T,20,0)</f>
        <v>直采</v>
      </c>
    </row>
    <row r="7" s="4" customFormat="1" spans="1:9">
      <c r="A7" s="4">
        <v>16667007162</v>
      </c>
      <c r="B7" s="5">
        <v>44511</v>
      </c>
      <c r="C7" s="5">
        <v>44513</v>
      </c>
      <c r="D7" s="4">
        <v>2493</v>
      </c>
      <c r="E7" s="4" t="str">
        <f>VLOOKUP(A7,HOP!A:L,12,0)</f>
        <v>2493.00</v>
      </c>
      <c r="F7" s="4" t="str">
        <f>VLOOKUP(A7,HOP!A:C,3,0)</f>
        <v>2283443</v>
      </c>
      <c r="G7" s="4">
        <f t="shared" si="0"/>
        <v>0</v>
      </c>
      <c r="H7" s="4" t="str">
        <f t="shared" si="1"/>
        <v>，2283443</v>
      </c>
      <c r="I7" s="4" t="str">
        <f>VLOOKUP(A7,HOP!A:T,20,0)</f>
        <v>直采</v>
      </c>
    </row>
    <row r="8" s="4" customFormat="1" spans="1:11">
      <c r="A8" s="4">
        <v>16744722344</v>
      </c>
      <c r="B8" s="5">
        <v>44513</v>
      </c>
      <c r="C8" s="5">
        <v>44514</v>
      </c>
      <c r="D8" s="4">
        <v>480</v>
      </c>
      <c r="E8" s="4">
        <v>480</v>
      </c>
      <c r="F8" s="4" t="str">
        <f>VLOOKUP(A8,HOP!A:C,3,0)</f>
        <v>2290575</v>
      </c>
      <c r="G8" s="4">
        <f t="shared" si="0"/>
        <v>0</v>
      </c>
      <c r="H8" s="4" t="str">
        <f t="shared" si="1"/>
        <v>，2290575</v>
      </c>
      <c r="I8" s="4" t="str">
        <f>VLOOKUP(A8,HOP!A:T,20,0)</f>
        <v>直采</v>
      </c>
      <c r="K8" s="4" t="s">
        <v>56</v>
      </c>
    </row>
    <row r="9" s="4" customFormat="1" spans="1:11">
      <c r="A9" s="4">
        <v>16745503812</v>
      </c>
      <c r="B9" s="5">
        <v>44513</v>
      </c>
      <c r="C9" s="5">
        <v>44514</v>
      </c>
      <c r="D9" s="4">
        <v>500</v>
      </c>
      <c r="E9" s="4">
        <v>500</v>
      </c>
      <c r="F9" s="4" t="str">
        <f>VLOOKUP(A9,HOP!A:C,3,0)</f>
        <v>2290710</v>
      </c>
      <c r="G9" s="4">
        <f t="shared" si="0"/>
        <v>0</v>
      </c>
      <c r="H9" s="4" t="str">
        <f t="shared" si="1"/>
        <v>，2290710</v>
      </c>
      <c r="I9" s="4" t="str">
        <f>VLOOKUP(A9,HOP!A:T,20,0)</f>
        <v>直采</v>
      </c>
      <c r="K9" s="4" t="s">
        <v>56</v>
      </c>
    </row>
    <row r="10" s="4" customFormat="1" spans="1:9">
      <c r="A10" s="4">
        <v>16745562479</v>
      </c>
      <c r="B10" s="5">
        <v>44513</v>
      </c>
      <c r="C10" s="5">
        <v>44514</v>
      </c>
      <c r="D10" s="4">
        <v>2000</v>
      </c>
      <c r="E10" s="4" t="e">
        <f>VLOOKUP(A10,HOP!A:L,12,0)</f>
        <v>#N/A</v>
      </c>
      <c r="F10" s="6">
        <v>2290710</v>
      </c>
      <c r="G10" s="4" t="e">
        <f t="shared" si="0"/>
        <v>#N/A</v>
      </c>
      <c r="H10" s="4" t="str">
        <f t="shared" si="1"/>
        <v>，2290710</v>
      </c>
      <c r="I10" s="4" t="e">
        <f>VLOOKUP(A10,HOP!A:T,20,0)</f>
        <v>#N/A</v>
      </c>
    </row>
    <row r="11" s="4" customFormat="1" hidden="1" spans="1:9">
      <c r="A11" s="4">
        <v>16766678055</v>
      </c>
      <c r="B11" s="5">
        <v>44510</v>
      </c>
      <c r="C11" s="5">
        <v>44511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16785407181</v>
      </c>
      <c r="B12" s="5">
        <v>44513</v>
      </c>
      <c r="C12" s="5">
        <v>44514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4" spans="4:4">
      <c r="D14" s="4">
        <f>SUM(D2:D13)</f>
        <v>11714</v>
      </c>
    </row>
    <row r="22" spans="1:1">
      <c r="A22" s="4" t="s">
        <v>57</v>
      </c>
    </row>
    <row r="23" spans="1:1">
      <c r="A23" s="4" t="s">
        <v>58</v>
      </c>
    </row>
    <row r="24" spans="1:1">
      <c r="A24" s="4" t="s">
        <v>59</v>
      </c>
    </row>
  </sheetData>
  <autoFilter ref="A1:XFD14">
    <filterColumn colId="3">
      <filters blank="1">
        <filter val="480"/>
        <filter val="500"/>
        <filter val="2000"/>
        <filter val="561"/>
        <filter val="1172"/>
        <filter val="2162"/>
        <filter val="1163"/>
        <filter val="1183"/>
        <filter val="2493"/>
        <filter val="117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16745503812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16744722344</v>
      </c>
      <c r="B3" s="1" t="s">
        <v>77</v>
      </c>
      <c r="C3" s="1" t="s">
        <v>94</v>
      </c>
      <c r="D3" s="1" t="s">
        <v>79</v>
      </c>
      <c r="E3" s="1" t="s">
        <v>95</v>
      </c>
      <c r="F3" s="1" t="s">
        <v>81</v>
      </c>
      <c r="G3" s="1" t="s">
        <v>82</v>
      </c>
      <c r="H3" s="1" t="s">
        <v>83</v>
      </c>
      <c r="I3" s="1" t="s">
        <v>96</v>
      </c>
      <c r="J3" s="1" t="s">
        <v>85</v>
      </c>
      <c r="K3" s="1" t="s">
        <v>96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98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16667007162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81</v>
      </c>
      <c r="H4" s="1" t="s">
        <v>83</v>
      </c>
      <c r="I4" s="1" t="s">
        <v>104</v>
      </c>
      <c r="J4" s="1" t="s">
        <v>85</v>
      </c>
      <c r="K4" s="1" t="s">
        <v>104</v>
      </c>
      <c r="L4" s="1" t="s">
        <v>104</v>
      </c>
      <c r="M4" s="1" t="s">
        <v>105</v>
      </c>
      <c r="N4" s="1" t="s">
        <v>105</v>
      </c>
      <c r="O4" s="1" t="s">
        <v>88</v>
      </c>
      <c r="P4" s="1" t="s">
        <v>89</v>
      </c>
      <c r="Q4" s="1" t="s">
        <v>106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16582351189</v>
      </c>
      <c r="B5" s="1" t="s">
        <v>107</v>
      </c>
      <c r="C5" s="1" t="s">
        <v>108</v>
      </c>
      <c r="D5" s="1" t="s">
        <v>101</v>
      </c>
      <c r="E5" s="1" t="s">
        <v>109</v>
      </c>
      <c r="F5" s="1" t="s">
        <v>81</v>
      </c>
      <c r="G5" s="1" t="s">
        <v>82</v>
      </c>
      <c r="H5" s="1" t="s">
        <v>83</v>
      </c>
      <c r="I5" s="1" t="s">
        <v>110</v>
      </c>
      <c r="J5" s="1" t="s">
        <v>85</v>
      </c>
      <c r="K5" s="1" t="s">
        <v>110</v>
      </c>
      <c r="L5" s="1" t="s">
        <v>110</v>
      </c>
      <c r="M5" s="1" t="s">
        <v>105</v>
      </c>
      <c r="N5" s="1" t="s">
        <v>105</v>
      </c>
      <c r="O5" s="1" t="s">
        <v>88</v>
      </c>
      <c r="P5" s="1" t="s">
        <v>89</v>
      </c>
      <c r="Q5" s="1" t="s">
        <v>111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16480356169</v>
      </c>
      <c r="B6" s="1" t="s">
        <v>112</v>
      </c>
      <c r="C6" s="1" t="s">
        <v>113</v>
      </c>
      <c r="D6" s="1" t="s">
        <v>101</v>
      </c>
      <c r="E6" s="1" t="s">
        <v>114</v>
      </c>
      <c r="F6" s="1" t="s">
        <v>115</v>
      </c>
      <c r="G6" s="1" t="s">
        <v>82</v>
      </c>
      <c r="H6" s="1" t="s">
        <v>83</v>
      </c>
      <c r="I6" s="1" t="s">
        <v>116</v>
      </c>
      <c r="J6" s="1" t="s">
        <v>85</v>
      </c>
      <c r="K6" s="1" t="s">
        <v>116</v>
      </c>
      <c r="L6" s="1" t="s">
        <v>116</v>
      </c>
      <c r="M6" s="1" t="s">
        <v>105</v>
      </c>
      <c r="N6" s="1" t="s">
        <v>105</v>
      </c>
      <c r="O6" s="1" t="s">
        <v>88</v>
      </c>
      <c r="P6" s="1" t="s">
        <v>89</v>
      </c>
      <c r="Q6" s="1" t="s">
        <v>117</v>
      </c>
      <c r="R6" s="1" t="s">
        <v>91</v>
      </c>
      <c r="S6" s="1" t="s">
        <v>92</v>
      </c>
      <c r="T6" s="1" t="s">
        <v>93</v>
      </c>
    </row>
    <row r="7" s="1" customFormat="1" spans="1:20">
      <c r="A7" s="3">
        <v>16250088023</v>
      </c>
      <c r="B7" s="1" t="s">
        <v>118</v>
      </c>
      <c r="C7" s="1" t="s">
        <v>119</v>
      </c>
      <c r="D7" s="1" t="s">
        <v>120</v>
      </c>
      <c r="E7" s="1" t="s">
        <v>121</v>
      </c>
      <c r="F7" s="1" t="s">
        <v>115</v>
      </c>
      <c r="G7" s="1" t="s">
        <v>81</v>
      </c>
      <c r="H7" s="1" t="s">
        <v>83</v>
      </c>
      <c r="I7" s="1" t="s">
        <v>122</v>
      </c>
      <c r="J7" s="1" t="s">
        <v>85</v>
      </c>
      <c r="K7" s="1" t="s">
        <v>122</v>
      </c>
      <c r="L7" s="1" t="s">
        <v>122</v>
      </c>
      <c r="M7" s="1" t="s">
        <v>105</v>
      </c>
      <c r="N7" s="1" t="s">
        <v>105</v>
      </c>
      <c r="O7" s="1" t="s">
        <v>88</v>
      </c>
      <c r="P7" s="1" t="s">
        <v>89</v>
      </c>
      <c r="Q7" s="1" t="s">
        <v>123</v>
      </c>
      <c r="R7" s="1" t="s">
        <v>91</v>
      </c>
      <c r="S7" s="1" t="s">
        <v>92</v>
      </c>
      <c r="T7" s="1" t="s">
        <v>93</v>
      </c>
    </row>
    <row r="8" s="1" customFormat="1" spans="1:20">
      <c r="A8" s="3">
        <v>16056279370</v>
      </c>
      <c r="B8" s="1" t="s">
        <v>124</v>
      </c>
      <c r="C8" s="1" t="s">
        <v>125</v>
      </c>
      <c r="D8" s="1" t="s">
        <v>120</v>
      </c>
      <c r="E8" s="1" t="s">
        <v>126</v>
      </c>
      <c r="F8" s="1" t="s">
        <v>115</v>
      </c>
      <c r="G8" s="1" t="s">
        <v>82</v>
      </c>
      <c r="H8" s="1" t="s">
        <v>83</v>
      </c>
      <c r="I8" s="1" t="s">
        <v>127</v>
      </c>
      <c r="J8" s="1" t="s">
        <v>85</v>
      </c>
      <c r="K8" s="1" t="s">
        <v>127</v>
      </c>
      <c r="L8" s="1" t="s">
        <v>127</v>
      </c>
      <c r="M8" s="1" t="s">
        <v>105</v>
      </c>
      <c r="N8" s="1" t="s">
        <v>105</v>
      </c>
      <c r="O8" s="1" t="s">
        <v>88</v>
      </c>
      <c r="P8" s="1" t="s">
        <v>89</v>
      </c>
      <c r="Q8" s="1" t="s">
        <v>128</v>
      </c>
      <c r="R8" s="1" t="s">
        <v>91</v>
      </c>
      <c r="S8" s="1" t="s">
        <v>92</v>
      </c>
      <c r="T8" s="1" t="s">
        <v>93</v>
      </c>
    </row>
    <row r="9" s="1" customFormat="1" spans="1:20">
      <c r="A9" s="3">
        <v>15701368132</v>
      </c>
      <c r="B9" s="1" t="s">
        <v>129</v>
      </c>
      <c r="C9" s="1" t="s">
        <v>130</v>
      </c>
      <c r="D9" s="1" t="s">
        <v>101</v>
      </c>
      <c r="E9" s="1" t="s">
        <v>131</v>
      </c>
      <c r="F9" s="1" t="s">
        <v>115</v>
      </c>
      <c r="G9" s="1" t="s">
        <v>81</v>
      </c>
      <c r="H9" s="1" t="s">
        <v>83</v>
      </c>
      <c r="I9" s="1" t="s">
        <v>132</v>
      </c>
      <c r="J9" s="1" t="s">
        <v>85</v>
      </c>
      <c r="K9" s="1" t="s">
        <v>132</v>
      </c>
      <c r="L9" s="1" t="s">
        <v>132</v>
      </c>
      <c r="M9" s="1" t="s">
        <v>105</v>
      </c>
      <c r="N9" s="1" t="s">
        <v>105</v>
      </c>
      <c r="O9" s="1" t="s">
        <v>88</v>
      </c>
      <c r="P9" s="1" t="s">
        <v>89</v>
      </c>
      <c r="Q9" s="1" t="s">
        <v>133</v>
      </c>
      <c r="R9" s="1" t="s">
        <v>91</v>
      </c>
      <c r="S9" s="1" t="s">
        <v>92</v>
      </c>
      <c r="T9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2021-11-15T03:57:49Z</dcterms:created>
  <dcterms:modified xsi:type="dcterms:W3CDTF">2021-11-15T06:29:53Z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EC09CEAB0E4C4A8EBA95CE24AC05E6B1</vt:lpwstr>
  </property>
  <property fmtid="{D5CDD505-2E9C-101B-9397-08002B2CF9AE}" pid="3" name="KSOProductBuildVer">
    <vt:lpwstr>2052-11.1.0.11045</vt:lpwstr>
  </property>
</Properties>
</file>