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<sst xmlns="http://schemas.openxmlformats.org/spreadsheetml/2006/main" count="354" uniqueCount="143">
  <si>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</si>
  <si>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</si>
  <si>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</si>
  <si>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</si>
  <si>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</si>
  <si>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</si>
  <si>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</si>
  <si>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</si>
  <si>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</si>
  <si>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</si>
  <si>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</si>
  <si>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</si>
  <si>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</si>
  <si>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</si>
  <si>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</si>
  <si>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</si>
  <si>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</si>
  <si>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</si>
  <si>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</si>
  <si>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</si>
  <si>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</si>
  <si>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</si>
  <si>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</si>
  <si>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</si>
  <si>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</si>
  <si>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</si>
  <si>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</si>
  <si>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</si>
  <si>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豪华大床房&lt;双人入住&gt;&lt;双早&gt;</t>
  </si>
  <si>
    <t>CNY</t>
  </si>
  <si>
    <t>许亚平</t>
  </si>
  <si>
    <t>CA363211114CNY</t>
  </si>
  <si>
    <t>未提现</t>
  </si>
  <si>
    <t>携程开票</t>
  </si>
  <si>
    <t>F21J160135</t>
  </si>
  <si>
    <t>[蚌埠]锦江之星(蚌埠火车站解放一路店)(69289390)</t>
  </si>
  <si>
    <t>标准大床房&lt;双人入住&gt;&lt;内宾&gt;&lt;预付&gt;&lt;无早&gt;</t>
  </si>
  <si>
    <t>杨雪枫</t>
  </si>
  <si>
    <t>[和平]和平热龙温泉度假村(78217595)</t>
  </si>
  <si>
    <t>水上一房一厅别墅&lt;限量特价&gt;&lt;双人入住&gt;&lt;双早&gt;</t>
  </si>
  <si>
    <t>张力</t>
  </si>
  <si>
    <t>[重庆]7天连锁酒店(开县开州大道中心店)(69319761)</t>
  </si>
  <si>
    <t>自主大床房&lt;双人入住&gt;&lt;内宾&gt;&lt;预付&gt;&lt;无早&gt;</t>
  </si>
  <si>
    <t>李后越</t>
  </si>
  <si>
    <t>[杭州]杭州陆羽君澜度假酒店(80284220)</t>
  </si>
  <si>
    <t>标准双床房&lt;双床&gt;&lt;双人入住&gt;&lt;双早&gt;</t>
  </si>
  <si>
    <t>高建凤,谢水祥,朱麟,徐小平,钱飞飞,危长娥</t>
  </si>
  <si>
    <t>CA363211115CNY</t>
  </si>
  <si>
    <t>[深圳]维也纳酒店(深圳机场店)(9670023)</t>
  </si>
  <si>
    <t>标准双床房&lt;双人入住&gt;&lt;内宾&gt;&lt;预付&gt;&lt;双早&gt;</t>
  </si>
  <si>
    <t>张敏英</t>
  </si>
  <si>
    <t>[北京]锦江之星(北京广渠门店)(67323449)</t>
  </si>
  <si>
    <t>标准间B&lt;双人入住&gt;&lt;内宾&gt;&lt;预付&gt;&lt;双早&gt;</t>
  </si>
  <si>
    <t>唐雯静</t>
  </si>
  <si>
    <t>[琼海]椰风金隆酒店(琼海银海路旗舰店)(78177090)</t>
  </si>
  <si>
    <t>豪华双床房&lt;双人入住&gt;&lt;无早&gt;</t>
  </si>
  <si>
    <t>董东栋</t>
  </si>
  <si>
    <t>[武汉]麗枫酒店(武汉吴家山店)(67324902)</t>
  </si>
  <si>
    <t>豪华大床房&lt;双人入住&gt;&lt;内宾&gt;&lt;预付&gt;&lt;无早&gt;</t>
  </si>
  <si>
    <t>陈国强</t>
  </si>
  <si>
    <t>取消</t>
  </si>
  <si>
    <t>标准单人房&lt;双人入住&gt;&lt;内宾&gt;&lt;预付&gt;&lt;无早&gt;</t>
  </si>
  <si>
    <t>熊起超</t>
  </si>
  <si>
    <t>豪华双床房&lt;双人入住&gt;&lt;双早&gt;</t>
  </si>
  <si>
    <t>马绍椿</t>
  </si>
  <si>
    <t>F21J300066</t>
  </si>
  <si>
    <t>，</t>
  </si>
  <si>
    <t>A211115102033481</t>
  </si>
  <si>
    <t>A211115102113481</t>
  </si>
  <si>
    <t>CNY / HKD 当前参考汇率: 1.221793093</t>
  </si>
  <si>
    <t>总计： 6873.83 CNY/
8398.4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</si>
  <si>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</si>
  <si>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</si>
  <si>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</si>
  <si>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</si>
  <si>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</si>
  <si>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</si>
  <si>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</si>
  <si>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</si>
  <si>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</si>
  <si>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</si>
  <si>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</si>
  <si>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</si>
  <si>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</si>
  <si>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</si>
  <si>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</si>
  <si>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</si>
  <si>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</si>
  <si>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2021-10-30</t>
  </si>
  <si>
    <t>2285941</t>
  </si>
  <si>
    <t>广州白云宾馆</t>
  </si>
  <si>
    <t>2021-10-31</t>
  </si>
  <si>
    <t>退房日周结</t>
  </si>
  <si>
    <t>600.00</t>
  </si>
  <si>
    <t>RMB</t>
  </si>
  <si>
    <t>0</t>
  </si>
  <si>
    <t>0.00</t>
  </si>
  <si>
    <t>携程国内直连(DD)</t>
  </si>
  <si>
    <t>2021-10-30 14:37:32</t>
  </si>
  <si>
    <t>否</t>
  </si>
  <si>
    <t>汇智国际旅游发展有限公司</t>
  </si>
  <si>
    <t>直采</t>
  </si>
  <si>
    <t>2285889</t>
  </si>
  <si>
    <t>麗枫酒店(武汉吴家山店)</t>
  </si>
  <si>
    <t>201.16</t>
  </si>
  <si>
    <t>2021-10-30 13:11:08</t>
  </si>
  <si>
    <t>直连</t>
  </si>
  <si>
    <t>2285757</t>
  </si>
  <si>
    <t>椰风金隆酒店(琼海银海路旗舰店)</t>
  </si>
  <si>
    <t>231.00</t>
  </si>
  <si>
    <t>2021-10-30 09:41:46</t>
  </si>
  <si>
    <t>2021-10-29</t>
  </si>
  <si>
    <t>2285386</t>
  </si>
  <si>
    <t>7天连锁酒店(开县开州大道中心店)</t>
  </si>
  <si>
    <t>76.66</t>
  </si>
  <si>
    <t>2021-10-29 20:03:45</t>
  </si>
  <si>
    <t>2284800</t>
  </si>
  <si>
    <t>和平热龙温泉度假村</t>
  </si>
  <si>
    <t>860.00</t>
  </si>
  <si>
    <t>2021-10-29 08:03:15</t>
  </si>
  <si>
    <t>2021-10-28</t>
  </si>
  <si>
    <t>2284691</t>
  </si>
  <si>
    <t>锦江之星(蚌埠火车站解放一路店)</t>
  </si>
  <si>
    <t>110.01</t>
  </si>
  <si>
    <t>2021-10-28 21:25:57</t>
  </si>
  <si>
    <t>2021-10-27</t>
  </si>
  <si>
    <t>2284133</t>
  </si>
  <si>
    <t>锦江之星(北京广渠门店)</t>
  </si>
  <si>
    <t>419.46</t>
  </si>
  <si>
    <t>2021-10-27 20:29:42</t>
  </si>
  <si>
    <t>2021-10-26</t>
  </si>
  <si>
    <t>2283543</t>
  </si>
  <si>
    <t>维也纳酒店(深圳机场店)</t>
  </si>
  <si>
    <t>231.54</t>
  </si>
  <si>
    <t>2021-10-26 17:12:16</t>
  </si>
  <si>
    <t>2283414</t>
  </si>
  <si>
    <t>杭州陆羽君澜度假酒店</t>
  </si>
  <si>
    <t>3012.00</t>
  </si>
  <si>
    <t>2021-10-26 11:14:03</t>
  </si>
  <si>
    <t>2021-10-16</t>
  </si>
  <si>
    <t>2278756</t>
  </si>
  <si>
    <t>1132.00</t>
  </si>
  <si>
    <t>2021-10-16 21:13:18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</si>
</sst>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16572999180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44497</v>
      </c>
      <c r="G2" s="5">
        <v>44499</v>
      </c>
      <c r="H2" s="4">
        <v>1</v>
      </c>
      <c r="I2" s="4">
        <v>2</v>
      </c>
      <c r="J2" s="4">
        <v>2</v>
      </c>
      <c r="K2" s="4" t="s">
        <v>29</v>
      </c>
      <c r="L2" s="4">
        <v>1132</v>
      </c>
      <c r="M2" s="4">
        <v>1132</v>
      </c>
      <c r="N2" s="4" t="s">
        <v>30</v>
      </c>
      <c r="O2" s="4" t="s">
        <v>31</v>
      </c>
      <c r="P2" s="4" t="s">
        <v>32</v>
      </c>
      <c r="Q2" s="4">
        <v>0</v>
      </c>
      <c r="R2" s="6">
        <v>44485</v>
      </c>
      <c r="S2" s="5">
        <v>44514</v>
      </c>
      <c r="T2" s="4" t="s">
        <v>33</v>
      </c>
      <c r="U2" s="4">
        <v>1132</v>
      </c>
      <c r="V2" s="4">
        <v>0</v>
      </c>
      <c r="W2" s="4">
        <v>0</v>
      </c>
      <c r="X2" s="4">
        <v>2278756</v>
      </c>
      <c r="Y2" s="4" t="s">
        <v>34</v>
      </c>
    </row>
    <row r="3" s="4" customFormat="1" spans="1:24">
      <c r="A3" s="4">
        <v>16689449099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44498</v>
      </c>
      <c r="G3" s="5">
        <v>44499</v>
      </c>
      <c r="H3" s="4">
        <v>1</v>
      </c>
      <c r="I3" s="4">
        <v>1</v>
      </c>
      <c r="J3" s="4">
        <v>1</v>
      </c>
      <c r="K3" s="4" t="s">
        <v>29</v>
      </c>
      <c r="L3" s="4">
        <v>110.01</v>
      </c>
      <c r="M3" s="4">
        <v>110.01</v>
      </c>
      <c r="N3" s="4" t="s">
        <v>37</v>
      </c>
      <c r="O3" s="4" t="s">
        <v>31</v>
      </c>
      <c r="P3" s="4" t="s">
        <v>32</v>
      </c>
      <c r="Q3" s="4">
        <v>0</v>
      </c>
      <c r="R3" s="6">
        <v>44497</v>
      </c>
      <c r="S3" s="5">
        <v>44514</v>
      </c>
      <c r="T3" s="4" t="s">
        <v>33</v>
      </c>
      <c r="U3" s="4">
        <v>110.01</v>
      </c>
      <c r="V3" s="4">
        <v>0</v>
      </c>
      <c r="W3" s="4">
        <v>0</v>
      </c>
      <c r="X3" s="4">
        <v>2284691</v>
      </c>
    </row>
    <row r="4" s="4" customFormat="1" spans="1:24">
      <c r="A4" s="4">
        <v>16690549107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44498</v>
      </c>
      <c r="G4" s="5">
        <v>44499</v>
      </c>
      <c r="H4" s="4">
        <v>1</v>
      </c>
      <c r="I4" s="4">
        <v>1</v>
      </c>
      <c r="J4" s="4">
        <v>1</v>
      </c>
      <c r="K4" s="4" t="s">
        <v>29</v>
      </c>
      <c r="L4" s="4">
        <v>860</v>
      </c>
      <c r="M4" s="4">
        <v>860</v>
      </c>
      <c r="N4" s="4" t="s">
        <v>40</v>
      </c>
      <c r="O4" s="4" t="s">
        <v>31</v>
      </c>
      <c r="P4" s="4" t="s">
        <v>32</v>
      </c>
      <c r="Q4" s="4">
        <v>0</v>
      </c>
      <c r="R4" s="6">
        <v>44498</v>
      </c>
      <c r="S4" s="5">
        <v>44514</v>
      </c>
      <c r="T4" s="4" t="s">
        <v>33</v>
      </c>
      <c r="U4" s="4">
        <v>860</v>
      </c>
      <c r="V4" s="4">
        <v>0</v>
      </c>
      <c r="W4" s="4">
        <v>0</v>
      </c>
      <c r="X4" s="4">
        <v>2284800</v>
      </c>
    </row>
    <row r="5" s="4" customFormat="1" spans="1:24">
      <c r="A5" s="4">
        <v>16694157828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44498</v>
      </c>
      <c r="G5" s="5">
        <v>44499</v>
      </c>
      <c r="H5" s="4">
        <v>1</v>
      </c>
      <c r="I5" s="4">
        <v>1</v>
      </c>
      <c r="J5" s="4">
        <v>1</v>
      </c>
      <c r="K5" s="4" t="s">
        <v>29</v>
      </c>
      <c r="L5" s="4">
        <v>76.66</v>
      </c>
      <c r="M5" s="4">
        <v>76.66</v>
      </c>
      <c r="N5" s="4" t="s">
        <v>43</v>
      </c>
      <c r="O5" s="4" t="s">
        <v>31</v>
      </c>
      <c r="P5" s="4" t="s">
        <v>32</v>
      </c>
      <c r="Q5" s="4">
        <v>0</v>
      </c>
      <c r="R5" s="6">
        <v>44498</v>
      </c>
      <c r="S5" s="5">
        <v>44514</v>
      </c>
      <c r="T5" s="4" t="s">
        <v>33</v>
      </c>
      <c r="U5" s="4">
        <v>76.66</v>
      </c>
      <c r="V5" s="4">
        <v>0</v>
      </c>
      <c r="W5" s="4">
        <v>0</v>
      </c>
      <c r="X5" s="4">
        <v>2285386</v>
      </c>
    </row>
    <row r="6" s="4" customFormat="1" spans="1:25">
      <c r="A6" s="4">
        <v>16666651880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44499</v>
      </c>
      <c r="G6" s="5">
        <v>44500</v>
      </c>
      <c r="H6" s="4">
        <v>6</v>
      </c>
      <c r="I6" s="4">
        <v>1</v>
      </c>
      <c r="J6" s="4">
        <v>6</v>
      </c>
      <c r="K6" s="4" t="s">
        <v>29</v>
      </c>
      <c r="L6" s="4">
        <v>3012</v>
      </c>
      <c r="M6" s="4">
        <v>3012</v>
      </c>
      <c r="N6" s="4" t="s">
        <v>46</v>
      </c>
      <c r="O6" s="4" t="s">
        <v>47</v>
      </c>
      <c r="P6" s="4" t="s">
        <v>32</v>
      </c>
      <c r="Q6" s="4">
        <v>0</v>
      </c>
      <c r="R6" s="6">
        <v>44495</v>
      </c>
      <c r="S6" s="5">
        <v>44515</v>
      </c>
      <c r="T6" s="4" t="s">
        <v>33</v>
      </c>
      <c r="U6" s="4">
        <v>3012</v>
      </c>
      <c r="V6" s="4">
        <v>0</v>
      </c>
      <c r="W6" s="4">
        <v>0</v>
      </c>
      <c r="X6" s="4">
        <v>2283414</v>
      </c>
      <c r="Y6" s="4">
        <v>2110260007</v>
      </c>
    </row>
    <row r="7" s="4" customFormat="1" spans="1:24">
      <c r="A7" s="4">
        <v>16668316582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44499</v>
      </c>
      <c r="G7" s="5">
        <v>44500</v>
      </c>
      <c r="H7" s="4">
        <v>1</v>
      </c>
      <c r="I7" s="4">
        <v>1</v>
      </c>
      <c r="J7" s="4">
        <v>1</v>
      </c>
      <c r="K7" s="4" t="s">
        <v>29</v>
      </c>
      <c r="L7" s="4">
        <v>231.54</v>
      </c>
      <c r="M7" s="4">
        <v>231.54</v>
      </c>
      <c r="N7" s="4" t="s">
        <v>50</v>
      </c>
      <c r="O7" s="4" t="s">
        <v>47</v>
      </c>
      <c r="P7" s="4" t="s">
        <v>32</v>
      </c>
      <c r="Q7" s="4">
        <v>0</v>
      </c>
      <c r="R7" s="6">
        <v>44495</v>
      </c>
      <c r="S7" s="5">
        <v>44515</v>
      </c>
      <c r="T7" s="4" t="s">
        <v>33</v>
      </c>
      <c r="U7" s="4">
        <v>231.54</v>
      </c>
      <c r="V7" s="4">
        <v>0</v>
      </c>
      <c r="W7" s="4">
        <v>0</v>
      </c>
      <c r="X7" s="4">
        <v>2283543</v>
      </c>
    </row>
    <row r="8" s="4" customFormat="1" spans="1:24">
      <c r="A8" s="4">
        <v>16679006480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44499</v>
      </c>
      <c r="G8" s="5">
        <v>44500</v>
      </c>
      <c r="H8" s="4">
        <v>1</v>
      </c>
      <c r="I8" s="4">
        <v>1</v>
      </c>
      <c r="J8" s="4">
        <v>1</v>
      </c>
      <c r="K8" s="4" t="s">
        <v>29</v>
      </c>
      <c r="L8" s="4">
        <v>419.46</v>
      </c>
      <c r="M8" s="4">
        <v>419.46</v>
      </c>
      <c r="N8" s="4" t="s">
        <v>53</v>
      </c>
      <c r="O8" s="4" t="s">
        <v>47</v>
      </c>
      <c r="P8" s="4" t="s">
        <v>32</v>
      </c>
      <c r="Q8" s="4">
        <v>0</v>
      </c>
      <c r="R8" s="6">
        <v>44496</v>
      </c>
      <c r="S8" s="5">
        <v>44515</v>
      </c>
      <c r="T8" s="4" t="s">
        <v>33</v>
      </c>
      <c r="U8" s="4">
        <v>419.46</v>
      </c>
      <c r="V8" s="4">
        <v>0</v>
      </c>
      <c r="W8" s="4">
        <v>0</v>
      </c>
      <c r="X8" s="4">
        <v>2284133</v>
      </c>
    </row>
    <row r="9" s="4" customFormat="1" spans="1:24">
      <c r="A9" s="4">
        <v>16695859340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44499</v>
      </c>
      <c r="G9" s="5">
        <v>44500</v>
      </c>
      <c r="H9" s="4">
        <v>1</v>
      </c>
      <c r="I9" s="4">
        <v>1</v>
      </c>
      <c r="J9" s="4">
        <v>1</v>
      </c>
      <c r="K9" s="4" t="s">
        <v>29</v>
      </c>
      <c r="L9" s="4">
        <v>231</v>
      </c>
      <c r="M9" s="4">
        <v>231</v>
      </c>
      <c r="N9" s="4" t="s">
        <v>56</v>
      </c>
      <c r="O9" s="4" t="s">
        <v>47</v>
      </c>
      <c r="P9" s="4" t="s">
        <v>32</v>
      </c>
      <c r="Q9" s="4">
        <v>0</v>
      </c>
      <c r="R9" s="6">
        <v>44499</v>
      </c>
      <c r="S9" s="5">
        <v>44515</v>
      </c>
      <c r="T9" s="4" t="s">
        <v>33</v>
      </c>
      <c r="U9" s="4">
        <v>231</v>
      </c>
      <c r="V9" s="4">
        <v>0</v>
      </c>
      <c r="W9" s="4">
        <v>0</v>
      </c>
      <c r="X9" s="4">
        <v>2285757</v>
      </c>
    </row>
    <row r="10" s="4" customFormat="1" spans="1:24">
      <c r="A10" s="4">
        <v>16703877924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44499</v>
      </c>
      <c r="G10" s="5">
        <v>44500</v>
      </c>
      <c r="H10" s="4">
        <v>1</v>
      </c>
      <c r="I10" s="4">
        <v>1</v>
      </c>
      <c r="J10" s="4">
        <v>1</v>
      </c>
      <c r="K10" s="4" t="s">
        <v>29</v>
      </c>
      <c r="L10" s="4">
        <v>217.02</v>
      </c>
      <c r="M10" s="4">
        <v>217.02</v>
      </c>
      <c r="N10" s="4" t="s">
        <v>59</v>
      </c>
      <c r="O10" s="4" t="s">
        <v>47</v>
      </c>
      <c r="P10" s="4" t="s">
        <v>32</v>
      </c>
      <c r="Q10" s="4">
        <v>0</v>
      </c>
      <c r="R10" s="6">
        <v>44499</v>
      </c>
      <c r="S10" s="5">
        <v>44515</v>
      </c>
      <c r="T10" s="4" t="s">
        <v>33</v>
      </c>
      <c r="U10" s="4">
        <v>217.02</v>
      </c>
      <c r="V10" s="4">
        <v>0</v>
      </c>
      <c r="W10" s="4">
        <v>0</v>
      </c>
      <c r="X10" s="4">
        <v>2285879</v>
      </c>
    </row>
    <row r="11" s="4" customFormat="1" spans="1:24">
      <c r="A11" s="4">
        <v>16703877924</v>
      </c>
      <c r="B11" s="4" t="s">
        <v>25</v>
      </c>
      <c r="C11" s="4" t="s">
        <v>60</v>
      </c>
      <c r="D11" s="4" t="s">
        <v>57</v>
      </c>
      <c r="E11" s="4" t="s">
        <v>58</v>
      </c>
      <c r="F11" s="5">
        <v>44499</v>
      </c>
      <c r="G11" s="5">
        <v>44500</v>
      </c>
      <c r="H11" s="4">
        <v>1</v>
      </c>
      <c r="I11" s="4">
        <v>1</v>
      </c>
      <c r="J11" s="4">
        <v>1</v>
      </c>
      <c r="K11" s="4" t="s">
        <v>29</v>
      </c>
      <c r="L11" s="4">
        <v>-217.02</v>
      </c>
      <c r="M11" s="4">
        <v>-217.02</v>
      </c>
      <c r="N11" s="4" t="s">
        <v>59</v>
      </c>
      <c r="O11" s="4" t="s">
        <v>47</v>
      </c>
      <c r="P11" s="4" t="s">
        <v>32</v>
      </c>
      <c r="Q11" s="4">
        <v>0</v>
      </c>
      <c r="R11" s="6">
        <v>44499</v>
      </c>
      <c r="S11" s="5">
        <v>44515</v>
      </c>
      <c r="T11" s="4" t="s">
        <v>33</v>
      </c>
      <c r="U11" s="4">
        <v>-217.02</v>
      </c>
      <c r="V11" s="4">
        <v>0</v>
      </c>
      <c r="W11" s="4">
        <v>0</v>
      </c>
      <c r="X11" s="4">
        <v>2285879</v>
      </c>
    </row>
    <row r="12" s="4" customFormat="1" spans="1:24">
      <c r="A12" s="4">
        <v>16703996412</v>
      </c>
      <c r="B12" s="4" t="s">
        <v>25</v>
      </c>
      <c r="C12" s="4" t="s">
        <v>26</v>
      </c>
      <c r="D12" s="4" t="s">
        <v>57</v>
      </c>
      <c r="E12" s="4" t="s">
        <v>61</v>
      </c>
      <c r="F12" s="5">
        <v>44499</v>
      </c>
      <c r="G12" s="5">
        <v>44500</v>
      </c>
      <c r="H12" s="4">
        <v>1</v>
      </c>
      <c r="I12" s="4">
        <v>1</v>
      </c>
      <c r="J12" s="4">
        <v>1</v>
      </c>
      <c r="K12" s="4" t="s">
        <v>29</v>
      </c>
      <c r="L12" s="4">
        <v>201.16</v>
      </c>
      <c r="M12" s="4">
        <v>201.16</v>
      </c>
      <c r="N12" s="4" t="s">
        <v>62</v>
      </c>
      <c r="O12" s="4" t="s">
        <v>47</v>
      </c>
      <c r="P12" s="4" t="s">
        <v>32</v>
      </c>
      <c r="Q12" s="4">
        <v>0</v>
      </c>
      <c r="R12" s="6">
        <v>44499</v>
      </c>
      <c r="S12" s="5">
        <v>44515</v>
      </c>
      <c r="T12" s="4" t="s">
        <v>33</v>
      </c>
      <c r="U12" s="4">
        <v>201.16</v>
      </c>
      <c r="V12" s="4">
        <v>0</v>
      </c>
      <c r="W12" s="4">
        <v>0</v>
      </c>
      <c r="X12" s="4">
        <v>2285889</v>
      </c>
    </row>
    <row r="13" s="4" customFormat="1" spans="1:25">
      <c r="A13" s="4">
        <v>16704496621</v>
      </c>
      <c r="B13" s="4" t="s">
        <v>25</v>
      </c>
      <c r="C13" s="4" t="s">
        <v>26</v>
      </c>
      <c r="D13" s="4" t="s">
        <v>27</v>
      </c>
      <c r="E13" s="4" t="s">
        <v>63</v>
      </c>
      <c r="F13" s="5">
        <v>44499</v>
      </c>
      <c r="G13" s="5">
        <v>44500</v>
      </c>
      <c r="H13" s="4">
        <v>1</v>
      </c>
      <c r="I13" s="4">
        <v>1</v>
      </c>
      <c r="J13" s="4">
        <v>1</v>
      </c>
      <c r="K13" s="4" t="s">
        <v>29</v>
      </c>
      <c r="L13" s="4">
        <v>600</v>
      </c>
      <c r="M13" s="4">
        <v>600</v>
      </c>
      <c r="N13" s="4" t="s">
        <v>64</v>
      </c>
      <c r="O13" s="4" t="s">
        <v>47</v>
      </c>
      <c r="P13" s="4" t="s">
        <v>32</v>
      </c>
      <c r="Q13" s="4">
        <v>0</v>
      </c>
      <c r="R13" s="6">
        <v>44499</v>
      </c>
      <c r="S13" s="5">
        <v>44515</v>
      </c>
      <c r="T13" s="4" t="s">
        <v>33</v>
      </c>
      <c r="U13" s="4">
        <v>600</v>
      </c>
      <c r="V13" s="4">
        <v>0</v>
      </c>
      <c r="W13" s="4">
        <v>0</v>
      </c>
      <c r="X13" s="4">
        <v>2285941</v>
      </c>
      <c r="Y13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I32" sqref="I32"/>
    </sheetView>
  </sheetViews>
  <sheetFormatPr defaultColWidth="9" defaultRowHeight="13.5"/>
  <cols>
    <col min="1" max="1" width="13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4">
        <v>16572999180</v>
      </c>
      <c r="B2" s="5">
        <v>44497</v>
      </c>
      <c r="C2" s="5">
        <v>44499</v>
      </c>
      <c r="D2" s="4">
        <v>1132</v>
      </c>
      <c r="E2" s="4" t="str">
        <f>VLOOKUP(A2,HOP!A:L,12,0)</f>
        <v>1132.00</v>
      </c>
      <c r="F2" s="4" t="str">
        <f>VLOOKUP(A2,HOP!A:C,3,0)</f>
        <v>2278756</v>
      </c>
      <c r="G2" s="4">
        <f>D2-E2</f>
        <v>0</v>
      </c>
      <c r="H2" s="4" t="str">
        <f>$H$1&amp;F2</f>
        <v>，2278756</v>
      </c>
      <c r="I2" s="4" t="str">
        <f>VLOOKUP(A2,HOP!A:T,20,0)</f>
        <v>直采</v>
      </c>
    </row>
    <row r="3" s="4" customFormat="1" spans="1:9">
      <c r="A3" s="4">
        <v>16689449099</v>
      </c>
      <c r="B3" s="5">
        <v>44498</v>
      </c>
      <c r="C3" s="5">
        <v>44499</v>
      </c>
      <c r="D3" s="4">
        <v>110.01</v>
      </c>
      <c r="E3" s="4" t="str">
        <f>VLOOKUP(A3,HOP!A:L,12,0)</f>
        <v>110.01</v>
      </c>
      <c r="F3" s="4" t="str">
        <f>VLOOKUP(A3,HOP!A:C,3,0)</f>
        <v>2284691</v>
      </c>
      <c r="G3" s="4">
        <f t="shared" ref="G3:G12" si="0">D3-E3</f>
        <v>0</v>
      </c>
      <c r="H3" s="4" t="str">
        <f t="shared" ref="H3:H12" si="1">$H$1&amp;F3</f>
        <v>，2284691</v>
      </c>
      <c r="I3" s="4" t="str">
        <f>VLOOKUP(A3,HOP!A:T,20,0)</f>
        <v>直连</v>
      </c>
    </row>
    <row r="4" s="4" customFormat="1" spans="1:9">
      <c r="A4" s="4">
        <v>16690549107</v>
      </c>
      <c r="B4" s="5">
        <v>44498</v>
      </c>
      <c r="C4" s="5">
        <v>44499</v>
      </c>
      <c r="D4" s="4">
        <v>860</v>
      </c>
      <c r="E4" s="4" t="str">
        <f>VLOOKUP(A4,HOP!A:L,12,0)</f>
        <v>860.00</v>
      </c>
      <c r="F4" s="4" t="str">
        <f>VLOOKUP(A4,HOP!A:C,3,0)</f>
        <v>2284800</v>
      </c>
      <c r="G4" s="4">
        <f t="shared" si="0"/>
        <v>0</v>
      </c>
      <c r="H4" s="4" t="str">
        <f t="shared" si="1"/>
        <v>，2284800</v>
      </c>
      <c r="I4" s="4" t="str">
        <f>VLOOKUP(A4,HOP!A:T,20,0)</f>
        <v>直采</v>
      </c>
    </row>
    <row r="5" s="4" customFormat="1" spans="1:9">
      <c r="A5" s="4">
        <v>16694157828</v>
      </c>
      <c r="B5" s="5">
        <v>44498</v>
      </c>
      <c r="C5" s="5">
        <v>44499</v>
      </c>
      <c r="D5" s="4">
        <v>76.66</v>
      </c>
      <c r="E5" s="4" t="str">
        <f>VLOOKUP(A5,HOP!A:L,12,0)</f>
        <v>76.66</v>
      </c>
      <c r="F5" s="4" t="str">
        <f>VLOOKUP(A5,HOP!A:C,3,0)</f>
        <v>2285386</v>
      </c>
      <c r="G5" s="4">
        <f t="shared" si="0"/>
        <v>0</v>
      </c>
      <c r="H5" s="4" t="str">
        <f t="shared" si="1"/>
        <v>，2285386</v>
      </c>
      <c r="I5" s="4" t="str">
        <f>VLOOKUP(A5,HOP!A:T,20,0)</f>
        <v>直连</v>
      </c>
    </row>
    <row r="6" s="4" customFormat="1" spans="1:9">
      <c r="A6" s="4">
        <v>16666651880</v>
      </c>
      <c r="B6" s="5">
        <v>44499</v>
      </c>
      <c r="C6" s="5">
        <v>44500</v>
      </c>
      <c r="D6" s="4">
        <v>3012</v>
      </c>
      <c r="E6" s="4" t="str">
        <f>VLOOKUP(A6,HOP!A:L,12,0)</f>
        <v>3012.00</v>
      </c>
      <c r="F6" s="4" t="str">
        <f>VLOOKUP(A6,HOP!A:C,3,0)</f>
        <v>2283414</v>
      </c>
      <c r="G6" s="4">
        <f t="shared" si="0"/>
        <v>0</v>
      </c>
      <c r="H6" s="4" t="str">
        <f t="shared" si="1"/>
        <v>，2283414</v>
      </c>
      <c r="I6" s="4" t="str">
        <f>VLOOKUP(A6,HOP!A:T,20,0)</f>
        <v>直采</v>
      </c>
    </row>
    <row r="7" s="4" customFormat="1" spans="1:9">
      <c r="A7" s="4">
        <v>16668316582</v>
      </c>
      <c r="B7" s="5">
        <v>44499</v>
      </c>
      <c r="C7" s="5">
        <v>44500</v>
      </c>
      <c r="D7" s="4">
        <v>231.54</v>
      </c>
      <c r="E7" s="4" t="str">
        <f>VLOOKUP(A7,HOP!A:L,12,0)</f>
        <v>231.54</v>
      </c>
      <c r="F7" s="4" t="str">
        <f>VLOOKUP(A7,HOP!A:C,3,0)</f>
        <v>2283543</v>
      </c>
      <c r="G7" s="4">
        <f t="shared" si="0"/>
        <v>0</v>
      </c>
      <c r="H7" s="4" t="str">
        <f t="shared" si="1"/>
        <v>，2283543</v>
      </c>
      <c r="I7" s="4" t="str">
        <f>VLOOKUP(A7,HOP!A:T,20,0)</f>
        <v>直连</v>
      </c>
    </row>
    <row r="8" s="4" customFormat="1" spans="1:9">
      <c r="A8" s="4">
        <v>16679006480</v>
      </c>
      <c r="B8" s="5">
        <v>44499</v>
      </c>
      <c r="C8" s="5">
        <v>44500</v>
      </c>
      <c r="D8" s="4">
        <v>419.46</v>
      </c>
      <c r="E8" s="4" t="str">
        <f>VLOOKUP(A8,HOP!A:L,12,0)</f>
        <v>419.46</v>
      </c>
      <c r="F8" s="4" t="str">
        <f>VLOOKUP(A8,HOP!A:C,3,0)</f>
        <v>2284133</v>
      </c>
      <c r="G8" s="4">
        <f t="shared" si="0"/>
        <v>0</v>
      </c>
      <c r="H8" s="4" t="str">
        <f t="shared" si="1"/>
        <v>，2284133</v>
      </c>
      <c r="I8" s="4" t="str">
        <f>VLOOKUP(A8,HOP!A:T,20,0)</f>
        <v>直连</v>
      </c>
    </row>
    <row r="9" s="4" customFormat="1" spans="1:9">
      <c r="A9" s="4">
        <v>16695859340</v>
      </c>
      <c r="B9" s="5">
        <v>44499</v>
      </c>
      <c r="C9" s="5">
        <v>44500</v>
      </c>
      <c r="D9" s="4">
        <v>231</v>
      </c>
      <c r="E9" s="4" t="str">
        <f>VLOOKUP(A9,HOP!A:L,12,0)</f>
        <v>231.00</v>
      </c>
      <c r="F9" s="4" t="str">
        <f>VLOOKUP(A9,HOP!A:C,3,0)</f>
        <v>2285757</v>
      </c>
      <c r="G9" s="4">
        <f t="shared" si="0"/>
        <v>0</v>
      </c>
      <c r="H9" s="4" t="str">
        <f t="shared" si="1"/>
        <v>，2285757</v>
      </c>
      <c r="I9" s="4" t="str">
        <f>VLOOKUP(A9,HOP!A:T,20,0)</f>
        <v>直采</v>
      </c>
    </row>
    <row r="10" s="4" customFormat="1" hidden="1" spans="1:9">
      <c r="A10" s="4">
        <v>16703877924</v>
      </c>
      <c r="B10" s="5">
        <v>44499</v>
      </c>
      <c r="C10" s="5">
        <v>44500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16703996412</v>
      </c>
      <c r="B11" s="5">
        <v>44499</v>
      </c>
      <c r="C11" s="5">
        <v>44500</v>
      </c>
      <c r="D11" s="4">
        <v>201.16</v>
      </c>
      <c r="E11" s="4" t="str">
        <f>VLOOKUP(A11,HOP!A:L,12,0)</f>
        <v>201.16</v>
      </c>
      <c r="F11" s="4" t="str">
        <f>VLOOKUP(A11,HOP!A:C,3,0)</f>
        <v>2285889</v>
      </c>
      <c r="G11" s="4">
        <f t="shared" si="0"/>
        <v>0</v>
      </c>
      <c r="H11" s="4" t="str">
        <f t="shared" si="1"/>
        <v>，2285889</v>
      </c>
      <c r="I11" s="4" t="str">
        <f>VLOOKUP(A11,HOP!A:T,20,0)</f>
        <v>直连</v>
      </c>
    </row>
    <row r="12" s="4" customFormat="1" spans="1:9">
      <c r="A12" s="4">
        <v>16704496621</v>
      </c>
      <c r="B12" s="5">
        <v>44499</v>
      </c>
      <c r="C12" s="5">
        <v>44500</v>
      </c>
      <c r="D12" s="4">
        <v>600</v>
      </c>
      <c r="E12" s="4" t="str">
        <f>VLOOKUP(A12,HOP!A:L,12,0)</f>
        <v>600.00</v>
      </c>
      <c r="F12" s="4" t="str">
        <f>VLOOKUP(A12,HOP!A:C,3,0)</f>
        <v>2285941</v>
      </c>
      <c r="G12" s="4">
        <f t="shared" si="0"/>
        <v>0</v>
      </c>
      <c r="H12" s="4" t="str">
        <f t="shared" si="1"/>
        <v>，2285941</v>
      </c>
      <c r="I12" s="4" t="str">
        <f>VLOOKUP(A12,HOP!A:T,20,0)</f>
        <v>直采</v>
      </c>
    </row>
    <row r="14" spans="4:4">
      <c r="D14" s="4">
        <f>SUM(D2:D13)</f>
        <v>6873.83</v>
      </c>
    </row>
    <row r="20" spans="1:5">
      <c r="A20" s="4" t="s">
        <v>67</v>
      </c>
      <c r="D20" s="4">
        <v>5835</v>
      </c>
      <c r="E20" s="4">
        <v>7129.16</v>
      </c>
    </row>
    <row r="21" spans="1:5">
      <c r="A21" s="4" t="s">
        <v>68</v>
      </c>
      <c r="D21" s="4">
        <v>1038.83</v>
      </c>
      <c r="E21" s="4">
        <v>1269.24</v>
      </c>
    </row>
    <row r="22" spans="1:5">
      <c r="A22" s="4" t="s">
        <v>69</v>
      </c>
      <c r="D22" s="4">
        <f>SUBTOTAL(9,D20:D21)</f>
        <v>6873.83</v>
      </c>
      <c r="E22" s="4">
        <f>SUBTOTAL(9,E20:E21)</f>
        <v>8398.4</v>
      </c>
    </row>
    <row r="23" spans="1:1">
      <c r="A23" s="4" t="s">
        <v>70</v>
      </c>
    </row>
  </sheetData>
  <autoFilter ref="A1:XFD14">
    <filterColumn colId="3">
      <filters blank="1">
        <filter val="600"/>
        <filter val="860"/>
        <filter val="231"/>
        <filter val="110.01"/>
        <filter val="1132"/>
        <filter val="3012"/>
        <filter val="6873.83"/>
        <filter val="231.54"/>
        <filter val="76.66"/>
        <filter val="201.16"/>
        <filter val="419.4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</row>
    <row r="2" s="1" customFormat="1" spans="1:20">
      <c r="A2" s="3">
        <v>16704496621</v>
      </c>
      <c r="B2" s="1" t="s">
        <v>88</v>
      </c>
      <c r="C2" s="1" t="s">
        <v>89</v>
      </c>
      <c r="D2" s="1" t="s">
        <v>90</v>
      </c>
      <c r="E2" s="1" t="s">
        <v>64</v>
      </c>
      <c r="F2" s="1" t="s">
        <v>88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</row>
    <row r="3" s="1" customFormat="1" spans="1:20">
      <c r="A3" s="3">
        <v>16703996412</v>
      </c>
      <c r="B3" s="1" t="s">
        <v>88</v>
      </c>
      <c r="C3" s="1" t="s">
        <v>102</v>
      </c>
      <c r="D3" s="1" t="s">
        <v>103</v>
      </c>
      <c r="E3" s="1" t="s">
        <v>62</v>
      </c>
      <c r="F3" s="1" t="s">
        <v>88</v>
      </c>
      <c r="G3" s="1" t="s">
        <v>91</v>
      </c>
      <c r="H3" s="1" t="s">
        <v>92</v>
      </c>
      <c r="I3" s="1" t="s">
        <v>104</v>
      </c>
      <c r="J3" s="1" t="s">
        <v>94</v>
      </c>
      <c r="K3" s="1" t="s">
        <v>104</v>
      </c>
      <c r="L3" s="1" t="s">
        <v>104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105</v>
      </c>
      <c r="R3" s="1" t="s">
        <v>99</v>
      </c>
      <c r="S3" s="1" t="s">
        <v>100</v>
      </c>
      <c r="T3" s="1" t="s">
        <v>106</v>
      </c>
    </row>
    <row r="4" s="1" customFormat="1" spans="1:20">
      <c r="A4" s="3">
        <v>16695859340</v>
      </c>
      <c r="B4" s="1" t="s">
        <v>88</v>
      </c>
      <c r="C4" s="1" t="s">
        <v>107</v>
      </c>
      <c r="D4" s="1" t="s">
        <v>108</v>
      </c>
      <c r="E4" s="1" t="s">
        <v>56</v>
      </c>
      <c r="F4" s="1" t="s">
        <v>88</v>
      </c>
      <c r="G4" s="1" t="s">
        <v>91</v>
      </c>
      <c r="H4" s="1" t="s">
        <v>92</v>
      </c>
      <c r="I4" s="1" t="s">
        <v>109</v>
      </c>
      <c r="J4" s="1" t="s">
        <v>94</v>
      </c>
      <c r="K4" s="1" t="s">
        <v>109</v>
      </c>
      <c r="L4" s="1" t="s">
        <v>109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110</v>
      </c>
      <c r="R4" s="1" t="s">
        <v>99</v>
      </c>
      <c r="S4" s="1" t="s">
        <v>100</v>
      </c>
      <c r="T4" s="1" t="s">
        <v>101</v>
      </c>
    </row>
    <row r="5" s="1" customFormat="1" spans="1:20">
      <c r="A5" s="3">
        <v>16694157828</v>
      </c>
      <c r="B5" s="1" t="s">
        <v>111</v>
      </c>
      <c r="C5" s="1" t="s">
        <v>112</v>
      </c>
      <c r="D5" s="1" t="s">
        <v>113</v>
      </c>
      <c r="E5" s="1" t="s">
        <v>43</v>
      </c>
      <c r="F5" s="1" t="s">
        <v>111</v>
      </c>
      <c r="G5" s="1" t="s">
        <v>88</v>
      </c>
      <c r="H5" s="1" t="s">
        <v>92</v>
      </c>
      <c r="I5" s="1" t="s">
        <v>114</v>
      </c>
      <c r="J5" s="1" t="s">
        <v>94</v>
      </c>
      <c r="K5" s="1" t="s">
        <v>114</v>
      </c>
      <c r="L5" s="1" t="s">
        <v>114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115</v>
      </c>
      <c r="R5" s="1" t="s">
        <v>99</v>
      </c>
      <c r="S5" s="1" t="s">
        <v>100</v>
      </c>
      <c r="T5" s="1" t="s">
        <v>106</v>
      </c>
    </row>
    <row r="6" s="1" customFormat="1" spans="1:20">
      <c r="A6" s="3">
        <v>16690549107</v>
      </c>
      <c r="B6" s="1" t="s">
        <v>111</v>
      </c>
      <c r="C6" s="1" t="s">
        <v>116</v>
      </c>
      <c r="D6" s="1" t="s">
        <v>117</v>
      </c>
      <c r="E6" s="1" t="s">
        <v>40</v>
      </c>
      <c r="F6" s="1" t="s">
        <v>111</v>
      </c>
      <c r="G6" s="1" t="s">
        <v>88</v>
      </c>
      <c r="H6" s="1" t="s">
        <v>92</v>
      </c>
      <c r="I6" s="1" t="s">
        <v>118</v>
      </c>
      <c r="J6" s="1" t="s">
        <v>94</v>
      </c>
      <c r="K6" s="1" t="s">
        <v>118</v>
      </c>
      <c r="L6" s="1" t="s">
        <v>118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119</v>
      </c>
      <c r="R6" s="1" t="s">
        <v>99</v>
      </c>
      <c r="S6" s="1" t="s">
        <v>100</v>
      </c>
      <c r="T6" s="1" t="s">
        <v>101</v>
      </c>
    </row>
    <row r="7" s="1" customFormat="1" spans="1:20">
      <c r="A7" s="3">
        <v>16689449099</v>
      </c>
      <c r="B7" s="1" t="s">
        <v>120</v>
      </c>
      <c r="C7" s="1" t="s">
        <v>121</v>
      </c>
      <c r="D7" s="1" t="s">
        <v>122</v>
      </c>
      <c r="E7" s="1" t="s">
        <v>37</v>
      </c>
      <c r="F7" s="1" t="s">
        <v>111</v>
      </c>
      <c r="G7" s="1" t="s">
        <v>88</v>
      </c>
      <c r="H7" s="1" t="s">
        <v>92</v>
      </c>
      <c r="I7" s="1" t="s">
        <v>123</v>
      </c>
      <c r="J7" s="1" t="s">
        <v>94</v>
      </c>
      <c r="K7" s="1" t="s">
        <v>123</v>
      </c>
      <c r="L7" s="1" t="s">
        <v>123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124</v>
      </c>
      <c r="R7" s="1" t="s">
        <v>99</v>
      </c>
      <c r="S7" s="1" t="s">
        <v>100</v>
      </c>
      <c r="T7" s="1" t="s">
        <v>106</v>
      </c>
    </row>
    <row r="8" s="1" customFormat="1" spans="1:20">
      <c r="A8" s="3">
        <v>16679006480</v>
      </c>
      <c r="B8" s="1" t="s">
        <v>125</v>
      </c>
      <c r="C8" s="1" t="s">
        <v>126</v>
      </c>
      <c r="D8" s="1" t="s">
        <v>127</v>
      </c>
      <c r="E8" s="1" t="s">
        <v>53</v>
      </c>
      <c r="F8" s="1" t="s">
        <v>88</v>
      </c>
      <c r="G8" s="1" t="s">
        <v>91</v>
      </c>
      <c r="H8" s="1" t="s">
        <v>92</v>
      </c>
      <c r="I8" s="1" t="s">
        <v>128</v>
      </c>
      <c r="J8" s="1" t="s">
        <v>94</v>
      </c>
      <c r="K8" s="1" t="s">
        <v>128</v>
      </c>
      <c r="L8" s="1" t="s">
        <v>128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129</v>
      </c>
      <c r="R8" s="1" t="s">
        <v>99</v>
      </c>
      <c r="S8" s="1" t="s">
        <v>100</v>
      </c>
      <c r="T8" s="1" t="s">
        <v>106</v>
      </c>
    </row>
    <row r="9" s="1" customFormat="1" spans="1:20">
      <c r="A9" s="3">
        <v>16668316582</v>
      </c>
      <c r="B9" s="1" t="s">
        <v>130</v>
      </c>
      <c r="C9" s="1" t="s">
        <v>131</v>
      </c>
      <c r="D9" s="1" t="s">
        <v>132</v>
      </c>
      <c r="E9" s="1" t="s">
        <v>50</v>
      </c>
      <c r="F9" s="1" t="s">
        <v>88</v>
      </c>
      <c r="G9" s="1" t="s">
        <v>91</v>
      </c>
      <c r="H9" s="1" t="s">
        <v>92</v>
      </c>
      <c r="I9" s="1" t="s">
        <v>133</v>
      </c>
      <c r="J9" s="1" t="s">
        <v>94</v>
      </c>
      <c r="K9" s="1" t="s">
        <v>133</v>
      </c>
      <c r="L9" s="1" t="s">
        <v>133</v>
      </c>
      <c r="M9" s="1" t="s">
        <v>95</v>
      </c>
      <c r="N9" s="1" t="s">
        <v>95</v>
      </c>
      <c r="O9" s="1" t="s">
        <v>96</v>
      </c>
      <c r="P9" s="1" t="s">
        <v>97</v>
      </c>
      <c r="Q9" s="1" t="s">
        <v>134</v>
      </c>
      <c r="R9" s="1" t="s">
        <v>99</v>
      </c>
      <c r="S9" s="1" t="s">
        <v>100</v>
      </c>
      <c r="T9" s="1" t="s">
        <v>106</v>
      </c>
    </row>
    <row r="10" s="1" customFormat="1" spans="1:20">
      <c r="A10" s="3">
        <v>16666651880</v>
      </c>
      <c r="B10" s="1" t="s">
        <v>130</v>
      </c>
      <c r="C10" s="1" t="s">
        <v>135</v>
      </c>
      <c r="D10" s="1" t="s">
        <v>136</v>
      </c>
      <c r="E10" s="1" t="s">
        <v>46</v>
      </c>
      <c r="F10" s="1" t="s">
        <v>88</v>
      </c>
      <c r="G10" s="1" t="s">
        <v>91</v>
      </c>
      <c r="H10" s="1" t="s">
        <v>92</v>
      </c>
      <c r="I10" s="1" t="s">
        <v>137</v>
      </c>
      <c r="J10" s="1" t="s">
        <v>94</v>
      </c>
      <c r="K10" s="1" t="s">
        <v>137</v>
      </c>
      <c r="L10" s="1" t="s">
        <v>137</v>
      </c>
      <c r="M10" s="1" t="s">
        <v>95</v>
      </c>
      <c r="N10" s="1" t="s">
        <v>95</v>
      </c>
      <c r="O10" s="1" t="s">
        <v>96</v>
      </c>
      <c r="P10" s="1" t="s">
        <v>97</v>
      </c>
      <c r="Q10" s="1" t="s">
        <v>138</v>
      </c>
      <c r="R10" s="1" t="s">
        <v>99</v>
      </c>
      <c r="S10" s="1" t="s">
        <v>100</v>
      </c>
      <c r="T10" s="1" t="s">
        <v>101</v>
      </c>
    </row>
    <row r="11" s="1" customFormat="1" spans="1:20">
      <c r="A11" s="3">
        <v>16572999180</v>
      </c>
      <c r="B11" s="1" t="s">
        <v>139</v>
      </c>
      <c r="C11" s="1" t="s">
        <v>140</v>
      </c>
      <c r="D11" s="1" t="s">
        <v>90</v>
      </c>
      <c r="E11" s="1" t="s">
        <v>30</v>
      </c>
      <c r="F11" s="1" t="s">
        <v>120</v>
      </c>
      <c r="G11" s="1" t="s">
        <v>88</v>
      </c>
      <c r="H11" s="1" t="s">
        <v>92</v>
      </c>
      <c r="I11" s="1" t="s">
        <v>141</v>
      </c>
      <c r="J11" s="1" t="s">
        <v>94</v>
      </c>
      <c r="K11" s="1" t="s">
        <v>141</v>
      </c>
      <c r="L11" s="1" t="s">
        <v>141</v>
      </c>
      <c r="M11" s="1" t="s">
        <v>95</v>
      </c>
      <c r="N11" s="1" t="s">
        <v>95</v>
      </c>
      <c r="O11" s="1" t="s">
        <v>96</v>
      </c>
      <c r="P11" s="1" t="s">
        <v>97</v>
      </c>
      <c r="Q11" s="1" t="s">
        <v>142</v>
      </c>
      <c r="R11" s="1" t="s">
        <v>99</v>
      </c>
      <c r="S11" s="1" t="s">
        <v>100</v>
      </c>
      <c r="T11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2021-11-15T02:14:44Z</dcterms:created>
  <dcterms:modified xsi:type="dcterms:W3CDTF">2021-11-15T02:20:31Z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1DC286B7BDC04802AF761FAD424D8607</vt:lpwstr>
  </property>
  <property fmtid="{D5CDD505-2E9C-101B-9397-08002B2CF9AE}" pid="3" name="KSOProductBuildVer">
    <vt:lpwstr>2052-11.1.0.11045</vt:lpwstr>
  </property>
</Properties>
</file>