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<sst xmlns="http://schemas.openxmlformats.org/spreadsheetml/2006/main" count="345" uniqueCount="156">
  <si>
    <t>去哪儿网酒店预付对账单</t>
  </si>
  <si>
    <t>供应商名称：</t>
  </si>
  <si>
    <t>遇见时光</t>
  </si>
  <si>
    <t>结算周期：</t>
  </si>
  <si>
    <t>2021-11-11至2021-11-12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</si>
  <si>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</si>
  <si>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</si>
  <si>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</si>
  <si>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</si>
  <si>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</si>
  <si>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</si>
  <si>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</si>
  <si>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</si>
  <si>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</si>
  <si>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</si>
  <si>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</si>
  <si>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</si>
  <si>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</si>
  <si>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</si>
  <si>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</si>
  <si>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¥1,244.00</t>
  </si>
  <si>
    <t>¥110.00</t>
  </si>
  <si>
    <t>¥1,134.00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</si>
  <si>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</si>
  <si>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</si>
  <si>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</si>
  <si>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</si>
  <si>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</si>
  <si>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</si>
  <si>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</si>
  <si>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</si>
  <si>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</si>
  <si>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</si>
  <si>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</si>
  <si>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</si>
  <si>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</si>
  <si>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</si>
  <si>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</si>
  <si>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</si>
  <si>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</si>
  <si>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</si>
  <si>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</si>
  <si>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</si>
  <si>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</si>
  <si>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</si>
  <si>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</si>
  <si>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</si>
  <si>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</si>
  <si>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</si>
  <si>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</si>
  <si>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</si>
  <si>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</si>
  <si>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</si>
  <si>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</si>
  <si>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</si>
  <si>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</si>
  <si>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</si>
  <si>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</si>
  <si>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</si>
  <si>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</si>
  <si>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</si>
  <si>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</si>
  <si>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</si>
  <si>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</si>
  <si>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</si>
  <si>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</si>
  <si>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</si>
  <si>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</si>
  <si>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</si>
  <si>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102812268649</t>
  </si>
  <si>
    <t>酒店预付</t>
  </si>
  <si>
    <t>否</t>
  </si>
  <si>
    <t>普通</t>
  </si>
  <si>
    <t>266547578</t>
  </si>
  <si>
    <t>三亚山海天JW万豪酒店</t>
  </si>
  <si>
    <t>1616855</t>
  </si>
  <si>
    <t>苏小珍</t>
  </si>
  <si>
    <t>2021-11-10</t>
  </si>
  <si>
    <t>2021-11-11</t>
  </si>
  <si>
    <t>2021-11-12</t>
  </si>
  <si>
    <t>¥785.00</t>
  </si>
  <si>
    <t>¥103.00</t>
  </si>
  <si>
    <t>¥682.00</t>
  </si>
  <si>
    <t>逸景阁园景房（特大床）</t>
  </si>
  <si>
    <t>WEBSITE</t>
  </si>
  <si>
    <t>102813964821</t>
  </si>
  <si>
    <t>266555630</t>
  </si>
  <si>
    <t>西安万豪行政公寓</t>
  </si>
  <si>
    <t>李璐瑶</t>
  </si>
  <si>
    <t>¥459.00</t>
  </si>
  <si>
    <t>¥7.00</t>
  </si>
  <si>
    <t>¥452.00</t>
  </si>
  <si>
    <t>开放式豪华间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</si>
  <si>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</si>
  <si>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</si>
  <si>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</si>
  <si>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</si>
  <si>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</si>
  <si>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</si>
  <si>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</si>
  <si>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</si>
  <si>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</si>
  <si>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</si>
  <si>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</si>
  <si>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A211115165634481</t>
  </si>
  <si>
    <r>
      <t>总计：</t>
    </r>
    <r>
      <rPr>
        <sz val="10"/>
        <rFont val="Arial"/>
        <charset val="134"/>
      </rPr>
      <t>1134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</si>
  <si>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</si>
  <si>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</si>
  <si>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</si>
  <si>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</si>
  <si>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</si>
  <si>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</si>
  <si>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</si>
  <si>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</si>
  <si>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</si>
  <si>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</si>
  <si>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</si>
  <si>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</si>
  <si>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</si>
  <si>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</si>
  <si>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</si>
  <si>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</si>
  <si>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102812859428</t>
  </si>
  <si>
    <t>2295247</t>
  </si>
  <si>
    <t>广州圣丰索菲特大酒店</t>
  </si>
  <si>
    <t>孟祥平</t>
  </si>
  <si>
    <t>2021-11-14</t>
  </si>
  <si>
    <t>--</t>
  </si>
  <si>
    <t>1084.00</t>
  </si>
  <si>
    <t>RMB</t>
  </si>
  <si>
    <t>0</t>
  </si>
  <si>
    <t>0.00</t>
  </si>
  <si>
    <t>龙卷风国内直连</t>
  </si>
  <si>
    <t>2021-11-10 11:17:20</t>
  </si>
  <si>
    <t>汇智国际旅游发展有限公司</t>
  </si>
  <si>
    <t>直连</t>
  </si>
  <si>
    <t>2295570</t>
  </si>
  <si>
    <t>682.00</t>
  </si>
  <si>
    <t>2021-11-10 16:27:09</t>
  </si>
  <si>
    <t>2296134</t>
  </si>
  <si>
    <t>452.00</t>
  </si>
  <si>
    <t>2021-11-11 00:28:27</t>
  </si>
  <si>
    <t>102814572403</t>
  </si>
  <si>
    <t>2298026</t>
  </si>
  <si>
    <t>广州南丰朗豪酒店</t>
  </si>
  <si>
    <t>陈潇邦</t>
  </si>
  <si>
    <t>2021-11-13</t>
  </si>
  <si>
    <t>638.00</t>
  </si>
  <si>
    <t>2021-11-12 17:42:29</t>
  </si>
  <si>
    <t>102815004656</t>
  </si>
  <si>
    <t>2298727</t>
  </si>
  <si>
    <t>广州白云宾馆</t>
  </si>
  <si>
    <t>陈君丽</t>
  </si>
  <si>
    <t>570.00</t>
  </si>
  <si>
    <t>2021-11-13 15:16:17</t>
  </si>
  <si>
    <t>直采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</si>
</sst>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2" borderId="13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customHeight="1" spans="1:32">
      <c r="A4" s="10" t="s">
        <v>93</v>
      </c>
      <c r="B4" s="10"/>
      <c r="C4" s="10" t="s">
        <v>94</v>
      </c>
      <c r="D4" s="10"/>
      <c r="E4" s="10"/>
      <c r="F4" s="10"/>
      <c r="G4" s="10" t="s">
        <v>94</v>
      </c>
      <c r="H4" s="10" t="s">
        <v>94</v>
      </c>
      <c r="I4" s="10" t="s">
        <v>94</v>
      </c>
      <c r="J4" s="10" t="s">
        <v>94</v>
      </c>
      <c r="K4" s="10" t="s">
        <v>94</v>
      </c>
      <c r="L4" s="10" t="s">
        <v>94</v>
      </c>
      <c r="M4" s="10" t="s">
        <v>94</v>
      </c>
      <c r="N4" s="10" t="s">
        <v>94</v>
      </c>
      <c r="O4" s="10" t="s">
        <v>94</v>
      </c>
      <c r="P4" s="10" t="s">
        <v>94</v>
      </c>
      <c r="Q4" s="10"/>
      <c r="R4" s="13" t="s">
        <v>20</v>
      </c>
      <c r="S4" s="13" t="s">
        <v>19</v>
      </c>
      <c r="T4" s="10" t="s">
        <v>94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94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</v>
      </c>
      <c r="B1" s="4" t="s">
        <v>96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97</v>
      </c>
      <c r="H1" s="4" t="s">
        <v>98</v>
      </c>
      <c r="I1" s="4" t="s">
        <v>13</v>
      </c>
      <c r="J1" s="4" t="s">
        <v>17</v>
      </c>
      <c r="K1" s="4" t="s">
        <v>18</v>
      </c>
      <c r="L1" s="9" t="s">
        <v>99</v>
      </c>
      <c r="M1" s="4" t="s">
        <v>100</v>
      </c>
      <c r="N1" s="4" t="s">
        <v>101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24" sqref="C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682</v>
      </c>
      <c r="E2" t="str">
        <f>VLOOKUP(A2,HOP!A:L,12,0)</f>
        <v>682.00</v>
      </c>
      <c r="F2" t="str">
        <f>VLOOKUP(A2,HOP!A:C,3,0)</f>
        <v>2295570</v>
      </c>
      <c r="G2">
        <f>D2-E2</f>
        <v>0</v>
      </c>
      <c r="H2" t="str">
        <f>$H$1&amp;F2</f>
        <v>，2295570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452</v>
      </c>
      <c r="E3" t="str">
        <f>VLOOKUP(A3,HOP!A:L,12,0)</f>
        <v>452.00</v>
      </c>
      <c r="F3" t="str">
        <f>VLOOKUP(A3,HOP!A:C,3,0)</f>
        <v>2296134</v>
      </c>
      <c r="G3">
        <f>D3-E3</f>
        <v>0</v>
      </c>
      <c r="H3" t="str">
        <f>$H$1&amp;F3</f>
        <v>，2296134</v>
      </c>
      <c r="I3" t="str">
        <f>VLOOKUP(A3,HOP!A:T,20,0)</f>
        <v>直连</v>
      </c>
    </row>
    <row r="5" spans="4:4">
      <c r="D5" s="3">
        <f>SUM(D2:D4)</f>
        <v>1134</v>
      </c>
    </row>
    <row r="6" ht="14.25" spans="4:4">
      <c r="D6" s="8" t="s">
        <v>22</v>
      </c>
    </row>
    <row r="10" spans="1:1">
      <c r="A10" t="s">
        <v>104</v>
      </c>
    </row>
    <row r="11" spans="1:1">
      <c r="A11" s="5" t="s">
        <v>105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0">
      <c r="A1" s="2" t="s">
        <v>106</v>
      </c>
      <c r="B1" s="2" t="s">
        <v>107</v>
      </c>
      <c r="C1" s="2" t="s">
        <v>108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109</v>
      </c>
      <c r="I1" s="2" t="s">
        <v>110</v>
      </c>
      <c r="J1" s="2" t="s">
        <v>111</v>
      </c>
      <c r="K1" s="2" t="s">
        <v>112</v>
      </c>
      <c r="L1" s="2" t="s">
        <v>113</v>
      </c>
      <c r="M1" s="2" t="s">
        <v>114</v>
      </c>
      <c r="N1" s="2" t="s">
        <v>115</v>
      </c>
      <c r="O1" s="2" t="s">
        <v>116</v>
      </c>
      <c r="P1" s="2" t="s">
        <v>117</v>
      </c>
      <c r="Q1" s="2" t="s">
        <v>118</v>
      </c>
      <c r="R1" s="2" t="s">
        <v>119</v>
      </c>
      <c r="S1" s="2" t="s">
        <v>120</v>
      </c>
      <c r="T1" s="2" t="s">
        <v>121</v>
      </c>
    </row>
    <row r="2" s="1" customFormat="1" spans="1:20">
      <c r="A2" s="1" t="s">
        <v>122</v>
      </c>
      <c r="B2" s="1" t="s">
        <v>77</v>
      </c>
      <c r="C2" s="1" t="s">
        <v>123</v>
      </c>
      <c r="D2" s="1" t="s">
        <v>124</v>
      </c>
      <c r="E2" s="1" t="s">
        <v>125</v>
      </c>
      <c r="F2" s="1" t="s">
        <v>79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71</v>
      </c>
      <c r="S2" s="1" t="s">
        <v>134</v>
      </c>
      <c r="T2" s="1" t="s">
        <v>135</v>
      </c>
    </row>
    <row r="3" s="1" customFormat="1" spans="1:20">
      <c r="A3" s="1" t="s">
        <v>69</v>
      </c>
      <c r="B3" s="1" t="s">
        <v>77</v>
      </c>
      <c r="C3" s="1" t="s">
        <v>136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127</v>
      </c>
      <c r="I3" s="1" t="s">
        <v>137</v>
      </c>
      <c r="J3" s="1" t="s">
        <v>129</v>
      </c>
      <c r="K3" s="1" t="s">
        <v>137</v>
      </c>
      <c r="L3" s="1" t="s">
        <v>137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138</v>
      </c>
      <c r="R3" s="1" t="s">
        <v>71</v>
      </c>
      <c r="S3" s="1" t="s">
        <v>134</v>
      </c>
      <c r="T3" s="1" t="s">
        <v>135</v>
      </c>
    </row>
    <row r="4" s="1" customFormat="1" spans="1:20">
      <c r="A4" s="1" t="s">
        <v>85</v>
      </c>
      <c r="B4" s="1" t="s">
        <v>78</v>
      </c>
      <c r="C4" s="1" t="s">
        <v>139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127</v>
      </c>
      <c r="I4" s="1" t="s">
        <v>140</v>
      </c>
      <c r="J4" s="1" t="s">
        <v>129</v>
      </c>
      <c r="K4" s="1" t="s">
        <v>140</v>
      </c>
      <c r="L4" s="1" t="s">
        <v>140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141</v>
      </c>
      <c r="R4" s="1" t="s">
        <v>71</v>
      </c>
      <c r="S4" s="1" t="s">
        <v>134</v>
      </c>
      <c r="T4" s="1" t="s">
        <v>135</v>
      </c>
    </row>
    <row r="5" s="1" customFormat="1" spans="1:20">
      <c r="A5" s="1" t="s">
        <v>142</v>
      </c>
      <c r="B5" s="1" t="s">
        <v>79</v>
      </c>
      <c r="C5" s="1" t="s">
        <v>143</v>
      </c>
      <c r="D5" s="1" t="s">
        <v>144</v>
      </c>
      <c r="E5" s="1" t="s">
        <v>145</v>
      </c>
      <c r="F5" s="1" t="s">
        <v>79</v>
      </c>
      <c r="G5" s="1" t="s">
        <v>146</v>
      </c>
      <c r="H5" s="1" t="s">
        <v>127</v>
      </c>
      <c r="I5" s="1" t="s">
        <v>147</v>
      </c>
      <c r="J5" s="1" t="s">
        <v>129</v>
      </c>
      <c r="K5" s="1" t="s">
        <v>147</v>
      </c>
      <c r="L5" s="1" t="s">
        <v>147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148</v>
      </c>
      <c r="R5" s="1" t="s">
        <v>71</v>
      </c>
      <c r="S5" s="1" t="s">
        <v>134</v>
      </c>
      <c r="T5" s="1" t="s">
        <v>135</v>
      </c>
    </row>
    <row r="6" s="1" customFormat="1" spans="1:20">
      <c r="A6" s="1" t="s">
        <v>149</v>
      </c>
      <c r="B6" s="1" t="s">
        <v>146</v>
      </c>
      <c r="C6" s="1" t="s">
        <v>150</v>
      </c>
      <c r="D6" s="1" t="s">
        <v>151</v>
      </c>
      <c r="E6" s="1" t="s">
        <v>152</v>
      </c>
      <c r="F6" s="1" t="s">
        <v>146</v>
      </c>
      <c r="G6" s="1" t="s">
        <v>126</v>
      </c>
      <c r="H6" s="1" t="s">
        <v>127</v>
      </c>
      <c r="I6" s="1" t="s">
        <v>153</v>
      </c>
      <c r="J6" s="1" t="s">
        <v>129</v>
      </c>
      <c r="K6" s="1" t="s">
        <v>153</v>
      </c>
      <c r="L6" s="1" t="s">
        <v>153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154</v>
      </c>
      <c r="R6" s="1" t="s">
        <v>71</v>
      </c>
      <c r="S6" s="1" t="s">
        <v>134</v>
      </c>
      <c r="T6" s="1" t="s">
        <v>155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2021-11-15T08:58:44Z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0E9C158155AB41069F9CD380D10408E9</vt:lpwstr>
  </property>
</Properties>
</file>