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<sst xmlns="http://schemas.openxmlformats.org/spreadsheetml/2006/main" count="428" uniqueCount="178">
  <si>
    <t>去哪儿网酒店预付对账单</t>
  </si>
  <si>
    <t>供应商名称：</t>
  </si>
  <si>
    <t>港丰国际</t>
  </si>
  <si>
    <t>结算周期：</t>
  </si>
  <si>
    <t>2021-11-08至2021-11-14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</si>
  <si>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</si>
  <si>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</si>
  <si>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</si>
  <si>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</si>
  <si>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</si>
  <si>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</si>
  <si>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</si>
  <si>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</si>
  <si>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</si>
  <si>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</si>
  <si>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</si>
  <si>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</si>
  <si>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</si>
  <si>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</si>
  <si>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</si>
  <si>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¥22,004.00</t>
  </si>
  <si>
    <t>¥1,562.00</t>
  </si>
  <si>
    <t>¥2,035.00</t>
  </si>
  <si>
    <t>¥18,407.00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</si>
  <si>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</si>
  <si>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</si>
  <si>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</si>
  <si>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</si>
  <si>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</si>
  <si>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</si>
  <si>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</si>
  <si>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</si>
  <si>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</si>
  <si>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</si>
  <si>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</si>
  <si>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</si>
  <si>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</si>
  <si>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</si>
  <si>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</si>
  <si>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</si>
  <si>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</si>
  <si>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</si>
  <si>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</si>
  <si>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</si>
  <si>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</si>
  <si>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</si>
  <si>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</si>
  <si>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</si>
  <si>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</si>
  <si>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</si>
  <si>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</si>
  <si>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</si>
  <si>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</si>
  <si>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</si>
  <si>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</si>
  <si>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</si>
  <si>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</si>
  <si>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</si>
  <si>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</si>
  <si>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</si>
  <si>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</si>
  <si>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</si>
  <si>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</si>
  <si>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</si>
  <si>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</si>
  <si>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</si>
  <si>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</si>
  <si>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</si>
  <si>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</si>
  <si>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</si>
  <si>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702808141755</t>
  </si>
  <si>
    <t>2291465</t>
  </si>
  <si>
    <t>酒店预付</t>
  </si>
  <si>
    <t>否</t>
  </si>
  <si>
    <t>普通</t>
  </si>
  <si>
    <t>158568722</t>
  </si>
  <si>
    <t>迪拜棕榈岛华尔道夫酒店</t>
  </si>
  <si>
    <t>1619975</t>
  </si>
  <si>
    <t>LEI/MINGCAI</t>
  </si>
  <si>
    <t>2021-11-06</t>
  </si>
  <si>
    <t>2021-11-08</t>
  </si>
  <si>
    <t>¥8,858.00</t>
  </si>
  <si>
    <t>¥880.00</t>
  </si>
  <si>
    <t>¥7,978.00</t>
  </si>
  <si>
    <t>Deluxe King Room with Palm Sea View</t>
  </si>
  <si>
    <t>WEBSITE</t>
  </si>
  <si>
    <t>702810585881</t>
  </si>
  <si>
    <t>2292852</t>
  </si>
  <si>
    <t>221905052</t>
  </si>
  <si>
    <t>澳门凯旋门酒店</t>
  </si>
  <si>
    <t>QIN/JUNJIE</t>
  </si>
  <si>
    <t>2021-11-09</t>
  </si>
  <si>
    <t>¥456.00</t>
  </si>
  <si>
    <t>¥50.00</t>
  </si>
  <si>
    <t>¥406.00</t>
  </si>
  <si>
    <t>premier king-size room</t>
  </si>
  <si>
    <t>702806692215</t>
  </si>
  <si>
    <t>2289768</t>
  </si>
  <si>
    <t>179513999</t>
  </si>
  <si>
    <t>迪拜克里克喜来登酒店</t>
  </si>
  <si>
    <t>LI/XINXIN</t>
  </si>
  <si>
    <t>2021-11-04</t>
  </si>
  <si>
    <t>¥10,570.00</t>
  </si>
  <si>
    <t>¥1,051.00</t>
  </si>
  <si>
    <t>¥9,519.00</t>
  </si>
  <si>
    <t>deluxe king room with creek view</t>
  </si>
  <si>
    <t>702811565848</t>
  </si>
  <si>
    <t>2293744</t>
  </si>
  <si>
    <t>158554688</t>
  </si>
  <si>
    <t>曼谷 W 酒店</t>
  </si>
  <si>
    <t>YANG/LONG</t>
  </si>
  <si>
    <t>2021-11-10</t>
  </si>
  <si>
    <t>¥558.00</t>
  </si>
  <si>
    <t>¥54.00</t>
  </si>
  <si>
    <t>¥504.00</t>
  </si>
  <si>
    <t>Wonderful Twin Room</t>
  </si>
  <si>
    <t>702812932410</t>
  </si>
  <si>
    <t>2295353</t>
  </si>
  <si>
    <t>179442794</t>
  </si>
  <si>
    <t>洛杉矶大道喜来登酒店</t>
  </si>
  <si>
    <t>ZHANG/FAN</t>
  </si>
  <si>
    <t>2021-12-22</t>
  </si>
  <si>
    <t>2021-12-24</t>
  </si>
  <si>
    <t>2021-11-12 08:56:22</t>
  </si>
  <si>
    <t>Traditional Room, Guest room, 1 King</t>
  </si>
  <si>
    <t>合计</t>
  </si>
  <si>
    <t/>
  </si>
  <si>
    <t>¥20,442.00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</si>
  <si>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</si>
  <si>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</si>
  <si>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</si>
  <si>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</si>
  <si>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</si>
  <si>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</si>
  <si>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</si>
  <si>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</si>
  <si>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</si>
  <si>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A211116151024481</t>
  </si>
  <si>
    <t>A211116151041481</t>
  </si>
  <si>
    <r>
      <t>总计：</t>
    </r>
    <r>
      <rPr>
        <sz val="10"/>
        <rFont val="Arial"/>
        <charset val="134"/>
      </rPr>
      <t>18407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</si>
  <si>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</si>
  <si>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</si>
  <si>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</si>
  <si>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</si>
  <si>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</si>
  <si>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</si>
  <si>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</si>
  <si>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</si>
  <si>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</si>
  <si>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</si>
  <si>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</si>
  <si>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</si>
  <si>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</si>
  <si>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</si>
  <si>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</si>
  <si>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</si>
  <si>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迪拜河喜来登大酒店</t>
  </si>
  <si>
    <t>LI XINXIN</t>
  </si>
  <si>
    <t>退房日周结</t>
  </si>
  <si>
    <t>9519.00</t>
  </si>
  <si>
    <t>RMB</t>
  </si>
  <si>
    <t>0</t>
  </si>
  <si>
    <t>0.00</t>
  </si>
  <si>
    <t>去哪儿直连</t>
  </si>
  <si>
    <t>2021-11-04 21:25:39</t>
  </si>
  <si>
    <t>汇智国际旅游发展有限公司</t>
  </si>
  <si>
    <t>直连</t>
  </si>
  <si>
    <t>LEI MINGCAI</t>
  </si>
  <si>
    <t>7978.00</t>
  </si>
  <si>
    <t>2021-11-06 18:08:20</t>
  </si>
  <si>
    <t>QIN JUNJIE</t>
  </si>
  <si>
    <t>406.00</t>
  </si>
  <si>
    <t>2021-11-08 12:20:59</t>
  </si>
  <si>
    <t>直采</t>
  </si>
  <si>
    <t>曼谷W酒店</t>
  </si>
  <si>
    <t>YANG LONG</t>
  </si>
  <si>
    <t>504.00</t>
  </si>
  <si>
    <t>2021-11-09 09:48:45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</si>
</sst>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5</v>
      </c>
      <c r="N4" s="7" t="s">
        <v>101</v>
      </c>
      <c r="O4" s="7" t="s">
        <v>101</v>
      </c>
      <c r="P4" s="7" t="s">
        <v>91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91</v>
      </c>
      <c r="O5" s="7" t="s">
        <v>91</v>
      </c>
      <c r="P5" s="7" t="s">
        <v>111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1</v>
      </c>
      <c r="M6" s="7">
        <v>2</v>
      </c>
      <c r="N6" s="7" t="s">
        <v>111</v>
      </c>
      <c r="O6" s="7" t="s">
        <v>121</v>
      </c>
      <c r="P6" s="7" t="s">
        <v>122</v>
      </c>
      <c r="Q6" s="7"/>
      <c r="R6" s="11" t="s">
        <v>21</v>
      </c>
      <c r="S6" s="12" t="s">
        <v>21</v>
      </c>
      <c r="T6" s="7" t="s">
        <v>123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124</v>
      </c>
      <c r="AF6" t="s">
        <v>85</v>
      </c>
      <c r="AG6" t="s">
        <v>73</v>
      </c>
      <c r="AH6" t="s">
        <v>19</v>
      </c>
    </row>
    <row r="7" customHeight="1" spans="1:32">
      <c r="A7" s="10" t="s">
        <v>125</v>
      </c>
      <c r="B7" s="10"/>
      <c r="C7" s="10" t="s">
        <v>126</v>
      </c>
      <c r="D7" s="10"/>
      <c r="E7" s="10"/>
      <c r="F7" s="10"/>
      <c r="G7" s="10" t="s">
        <v>126</v>
      </c>
      <c r="H7" s="10" t="s">
        <v>126</v>
      </c>
      <c r="I7" s="10" t="s">
        <v>126</v>
      </c>
      <c r="J7" s="10" t="s">
        <v>126</v>
      </c>
      <c r="K7" s="10" t="s">
        <v>126</v>
      </c>
      <c r="L7" s="10" t="s">
        <v>126</v>
      </c>
      <c r="M7" s="10" t="s">
        <v>126</v>
      </c>
      <c r="N7" s="10" t="s">
        <v>126</v>
      </c>
      <c r="O7" s="10" t="s">
        <v>126</v>
      </c>
      <c r="P7" s="10" t="s">
        <v>126</v>
      </c>
      <c r="Q7" s="10"/>
      <c r="R7" s="13" t="s">
        <v>20</v>
      </c>
      <c r="S7" s="13" t="s">
        <v>21</v>
      </c>
      <c r="T7" s="10" t="s">
        <v>126</v>
      </c>
      <c r="U7" s="13"/>
      <c r="V7" s="13" t="s">
        <v>127</v>
      </c>
      <c r="W7" s="13" t="s">
        <v>22</v>
      </c>
      <c r="X7" s="13"/>
      <c r="Y7" s="13"/>
      <c r="Z7" s="13"/>
      <c r="AA7" s="10"/>
      <c r="AB7" s="13"/>
      <c r="AC7" s="10"/>
      <c r="AD7" s="10" t="s">
        <v>126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128</v>
      </c>
      <c r="B1" s="4" t="s">
        <v>129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130</v>
      </c>
      <c r="H1" s="4" t="s">
        <v>131</v>
      </c>
      <c r="I1" s="4" t="s">
        <v>13</v>
      </c>
      <c r="J1" s="4" t="s">
        <v>17</v>
      </c>
      <c r="K1" s="4" t="s">
        <v>18</v>
      </c>
      <c r="L1" s="9" t="s">
        <v>132</v>
      </c>
      <c r="M1" s="4" t="s">
        <v>133</v>
      </c>
      <c r="N1" s="4" t="s">
        <v>134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C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7978</v>
      </c>
      <c r="E2" t="str">
        <f>VLOOKUP(A2,HOP!A:L,12,0)</f>
        <v>7978.00</v>
      </c>
      <c r="F2" t="str">
        <f>VLOOKUP(A2,HOP!A:C,3,0)</f>
        <v>2291465</v>
      </c>
      <c r="G2">
        <f>D2-E2</f>
        <v>0</v>
      </c>
      <c r="H2" t="str">
        <f>$H$1&amp;F2</f>
        <v>，2291465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406</v>
      </c>
      <c r="E3" t="str">
        <f>VLOOKUP(A3,HOP!A:L,12,0)</f>
        <v>406.00</v>
      </c>
      <c r="F3" t="str">
        <f>VLOOKUP(A3,HOP!A:C,3,0)</f>
        <v>2292852</v>
      </c>
      <c r="G3">
        <f>D3-E3</f>
        <v>0</v>
      </c>
      <c r="H3" t="str">
        <f>$H$1&amp;F3</f>
        <v>，2292852</v>
      </c>
      <c r="I3" t="str">
        <f>VLOOKUP(A3,HOP!A:T,20,0)</f>
        <v>直采</v>
      </c>
    </row>
    <row r="4" ht="14.25" customHeight="1" spans="1:9">
      <c r="A4" s="6" t="s">
        <v>96</v>
      </c>
      <c r="B4" s="7" t="s">
        <v>101</v>
      </c>
      <c r="C4" s="7" t="s">
        <v>91</v>
      </c>
      <c r="D4" s="3">
        <v>9519</v>
      </c>
      <c r="E4" t="str">
        <f>VLOOKUP(A4,HOP!A:L,12,0)</f>
        <v>9519.00</v>
      </c>
      <c r="F4" t="str">
        <f>VLOOKUP(A4,HOP!A:C,3,0)</f>
        <v>2289768</v>
      </c>
      <c r="G4">
        <f>D4-E4</f>
        <v>0</v>
      </c>
      <c r="H4" t="str">
        <f>$H$1&amp;F4</f>
        <v>，2289768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91</v>
      </c>
      <c r="C5" s="7" t="s">
        <v>111</v>
      </c>
      <c r="D5" s="3">
        <v>504</v>
      </c>
      <c r="E5" t="str">
        <f>VLOOKUP(A5,HOP!A:L,12,0)</f>
        <v>504.00</v>
      </c>
      <c r="F5" t="str">
        <f>VLOOKUP(A5,HOP!A:C,3,0)</f>
        <v>2293744</v>
      </c>
      <c r="G5">
        <f>D5-E5</f>
        <v>0</v>
      </c>
      <c r="H5" t="str">
        <f>$H$1&amp;F5</f>
        <v>，2293744</v>
      </c>
      <c r="I5" t="str">
        <f>VLOOKUP(A5,HOP!A:T,20,0)</f>
        <v>直采</v>
      </c>
    </row>
    <row r="6" ht="14.25" hidden="1" customHeight="1" spans="1:9">
      <c r="A6" s="6" t="s">
        <v>116</v>
      </c>
      <c r="B6" s="7" t="s">
        <v>121</v>
      </c>
      <c r="C6" s="7" t="s">
        <v>122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>D6-E6</f>
        <v>#N/A</v>
      </c>
      <c r="H6" t="e">
        <f>$H$1&amp;F6</f>
        <v>#N/A</v>
      </c>
      <c r="I6" t="e">
        <f>VLOOKUP(A6,HOP!A:T,20,0)</f>
        <v>#N/A</v>
      </c>
    </row>
    <row r="8" spans="4:4">
      <c r="D8" s="3">
        <f>SUM(D2:D7)</f>
        <v>18407</v>
      </c>
    </row>
    <row r="9" ht="14.25" spans="4:4">
      <c r="D9" s="8" t="s">
        <v>23</v>
      </c>
    </row>
    <row r="13" spans="1:3">
      <c r="A13" t="s">
        <v>137</v>
      </c>
      <c r="C13">
        <v>910</v>
      </c>
    </row>
    <row r="14" spans="1:3">
      <c r="A14" t="s">
        <v>138</v>
      </c>
      <c r="C14">
        <v>17497</v>
      </c>
    </row>
    <row r="15" spans="1:3">
      <c r="A15" s="5" t="s">
        <v>139</v>
      </c>
      <c r="C15">
        <f>SUBTOTAL(9,C13:C14)</f>
        <v>18407</v>
      </c>
    </row>
  </sheetData>
  <autoFilter ref="A1:I6">
    <filterColumn colId="3">
      <filters>
        <filter val="406.00"/>
        <filter val="504.00"/>
        <filter val="9,519.00"/>
        <filter val="7,97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K31" sqref="K31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140</v>
      </c>
      <c r="B1" s="2" t="s">
        <v>141</v>
      </c>
      <c r="C1" s="2" t="s">
        <v>142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</row>
    <row r="2" s="1" customFormat="1" spans="1:20">
      <c r="A2" s="1" t="s">
        <v>96</v>
      </c>
      <c r="B2" s="1" t="s">
        <v>101</v>
      </c>
      <c r="C2" s="1" t="s">
        <v>97</v>
      </c>
      <c r="D2" s="1" t="s">
        <v>156</v>
      </c>
      <c r="E2" s="1" t="s">
        <v>157</v>
      </c>
      <c r="F2" s="1" t="s">
        <v>101</v>
      </c>
      <c r="G2" s="1" t="s">
        <v>91</v>
      </c>
      <c r="H2" s="1" t="s">
        <v>158</v>
      </c>
      <c r="I2" s="1" t="s">
        <v>159</v>
      </c>
      <c r="J2" s="1" t="s">
        <v>160</v>
      </c>
      <c r="K2" s="1" t="s">
        <v>159</v>
      </c>
      <c r="L2" s="1" t="s">
        <v>159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73</v>
      </c>
      <c r="S2" s="1" t="s">
        <v>165</v>
      </c>
      <c r="T2" s="1" t="s">
        <v>166</v>
      </c>
    </row>
    <row r="3" s="1" customFormat="1" spans="1:20">
      <c r="A3" s="1" t="s">
        <v>70</v>
      </c>
      <c r="B3" s="1" t="s">
        <v>79</v>
      </c>
      <c r="C3" s="1" t="s">
        <v>71</v>
      </c>
      <c r="D3" s="1" t="s">
        <v>76</v>
      </c>
      <c r="E3" s="1" t="s">
        <v>167</v>
      </c>
      <c r="F3" s="1" t="s">
        <v>79</v>
      </c>
      <c r="G3" s="1" t="s">
        <v>80</v>
      </c>
      <c r="H3" s="1" t="s">
        <v>158</v>
      </c>
      <c r="I3" s="1" t="s">
        <v>168</v>
      </c>
      <c r="J3" s="1" t="s">
        <v>160</v>
      </c>
      <c r="K3" s="1" t="s">
        <v>168</v>
      </c>
      <c r="L3" s="1" t="s">
        <v>168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169</v>
      </c>
      <c r="R3" s="1" t="s">
        <v>73</v>
      </c>
      <c r="S3" s="1" t="s">
        <v>165</v>
      </c>
      <c r="T3" s="1" t="s">
        <v>166</v>
      </c>
    </row>
    <row r="4" s="1" customFormat="1" spans="1:20">
      <c r="A4" s="1" t="s">
        <v>86</v>
      </c>
      <c r="B4" s="1" t="s">
        <v>80</v>
      </c>
      <c r="C4" s="1" t="s">
        <v>87</v>
      </c>
      <c r="D4" s="1" t="s">
        <v>89</v>
      </c>
      <c r="E4" s="1" t="s">
        <v>170</v>
      </c>
      <c r="F4" s="1" t="s">
        <v>80</v>
      </c>
      <c r="G4" s="1" t="s">
        <v>91</v>
      </c>
      <c r="H4" s="1" t="s">
        <v>158</v>
      </c>
      <c r="I4" s="1" t="s">
        <v>171</v>
      </c>
      <c r="J4" s="1" t="s">
        <v>160</v>
      </c>
      <c r="K4" s="1" t="s">
        <v>171</v>
      </c>
      <c r="L4" s="1" t="s">
        <v>171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172</v>
      </c>
      <c r="R4" s="1" t="s">
        <v>73</v>
      </c>
      <c r="S4" s="1" t="s">
        <v>165</v>
      </c>
      <c r="T4" s="1" t="s">
        <v>173</v>
      </c>
    </row>
    <row r="5" s="1" customFormat="1" spans="1:20">
      <c r="A5" s="1" t="s">
        <v>106</v>
      </c>
      <c r="B5" s="1" t="s">
        <v>91</v>
      </c>
      <c r="C5" s="1" t="s">
        <v>107</v>
      </c>
      <c r="D5" s="1" t="s">
        <v>174</v>
      </c>
      <c r="E5" s="1" t="s">
        <v>175</v>
      </c>
      <c r="F5" s="1" t="s">
        <v>91</v>
      </c>
      <c r="G5" s="1" t="s">
        <v>111</v>
      </c>
      <c r="H5" s="1" t="s">
        <v>158</v>
      </c>
      <c r="I5" s="1" t="s">
        <v>176</v>
      </c>
      <c r="J5" s="1" t="s">
        <v>160</v>
      </c>
      <c r="K5" s="1" t="s">
        <v>176</v>
      </c>
      <c r="L5" s="1" t="s">
        <v>176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177</v>
      </c>
      <c r="R5" s="1" t="s">
        <v>73</v>
      </c>
      <c r="S5" s="1" t="s">
        <v>165</v>
      </c>
      <c r="T5" s="1" t="s">
        <v>173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2021-11-16T07:11:23Z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8D336568C08447999B164AAF02D76BB2</vt:lpwstr>
  </property>
</Properties>
</file>